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ENNIFER\COMPU\UGA 1\DESECHOS SÓLIDOS-UGAB\INFORMES TECNICOS\2026\PLAN GESTION INTEGRAL 2026-2028\"/>
    </mc:Choice>
  </mc:AlternateContent>
  <bookViews>
    <workbookView xWindow="0" yWindow="4800" windowWidth="28800" windowHeight="12435" activeTab="1"/>
  </bookViews>
  <sheets>
    <sheet name="NO PELIGROSOS" sheetId="1" r:id="rId1"/>
    <sheet name="SANITARIOS" sheetId="4" r:id="rId2"/>
    <sheet name="Hoja1" sheetId="5" r:id="rId3"/>
  </sheets>
  <definedNames>
    <definedName name="_xlnm.Print_Area" localSheetId="0">'NO PELIGROSOS'!$A$1:$P$44</definedName>
    <definedName name="_xlnm.Print_Area" localSheetId="1">SANITARIOS!$A$1:$O$13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I4" i="1"/>
  <c r="M37" i="1"/>
  <c r="H27" i="1" l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40" i="1" s="1"/>
  <c r="H41" i="1"/>
  <c r="H42" i="1"/>
  <c r="M40" i="1" l="1"/>
  <c r="M18" i="1"/>
  <c r="M30" i="1" l="1"/>
  <c r="M29" i="1"/>
  <c r="M28" i="1"/>
  <c r="M27" i="1"/>
  <c r="M31" i="1"/>
  <c r="M21" i="1"/>
  <c r="L11" i="4" l="1"/>
  <c r="L10" i="4"/>
  <c r="L9" i="4"/>
  <c r="L8" i="4"/>
  <c r="L7" i="4"/>
  <c r="L6" i="4"/>
  <c r="L5" i="4"/>
  <c r="L4" i="4"/>
  <c r="L12" i="4" l="1"/>
  <c r="M5" i="1"/>
  <c r="M8" i="1"/>
  <c r="M9" i="1"/>
  <c r="M11" i="1"/>
  <c r="M14" i="1"/>
  <c r="M15" i="1"/>
  <c r="M16" i="1"/>
  <c r="M17" i="1"/>
  <c r="M19" i="1"/>
  <c r="M20" i="1"/>
  <c r="M23" i="1"/>
  <c r="M24" i="1"/>
  <c r="M25" i="1"/>
  <c r="M26" i="1"/>
  <c r="M33" i="1"/>
  <c r="M34" i="1"/>
  <c r="M35" i="1"/>
  <c r="M36" i="1"/>
  <c r="M13" i="1"/>
  <c r="M10" i="1"/>
  <c r="M6" i="1"/>
  <c r="M43" i="1" l="1"/>
</calcChain>
</file>

<file path=xl/sharedStrings.xml><?xml version="1.0" encoding="utf-8"?>
<sst xmlns="http://schemas.openxmlformats.org/spreadsheetml/2006/main" count="495" uniqueCount="252">
  <si>
    <t>FASE</t>
  </si>
  <si>
    <t>ACTIVIDADES</t>
  </si>
  <si>
    <t>TIEMPO (días/mes)</t>
  </si>
  <si>
    <t>RESPONSABLE</t>
  </si>
  <si>
    <t>MINIMIZACIÓN EN LA GENERACIÓN</t>
  </si>
  <si>
    <t>Talleres de educación ambiental en las 5 parroquias del cantón Bolívar a través de la modalidad que más se adapte al distanciamiento social.</t>
  </si>
  <si>
    <t>24 meses</t>
  </si>
  <si>
    <t>GAD MUNICIPAL CANTÓN BOLÍVAR</t>
  </si>
  <si>
    <t>6 meses</t>
  </si>
  <si>
    <t>SEPARACIÓN EN LA FUENTE</t>
  </si>
  <si>
    <t>12 meses</t>
  </si>
  <si>
    <t>ALMACENAMIENTO</t>
  </si>
  <si>
    <t>Control y seguimiento del uso de recipientes adecuados para almacenamiento domiciliar de los residuos sólidos</t>
  </si>
  <si>
    <t>Aplicación de la ordenanza municipal respecto a multas y sanciones a los infractores que utilicen recipientes inadecuados.</t>
  </si>
  <si>
    <t xml:space="preserve">BARRIDO Y LIMPIEZA </t>
  </si>
  <si>
    <t>Realizar la limpieza de calles y espacios públicos de forma manual de lunes a domingo en base a las rutas de barrido asignadas por la municipalidad.</t>
  </si>
  <si>
    <t>Actualización anual de las rutas de barrido con personal Técnico de la Unidad de Gestión Ambiental de la municipalidad.</t>
  </si>
  <si>
    <t>Entregar al personal municipal los insumos necesarios para realizar el barrido y limpieza de espacios públicos</t>
  </si>
  <si>
    <t>RECOLECCIÓN Y TRANSPORTE</t>
  </si>
  <si>
    <t>Retiro de lunes a viernes ininterrumpidamente de los residuos sólidos en base a las rutas de recolección asignadas por la municipalidad</t>
  </si>
  <si>
    <t>Asignación de recursos económicos para pago del personal que labore durante días de descanso obligatorio con la finalidad de garantizar permanencia del servicio</t>
  </si>
  <si>
    <t>Cumplir con las disposiciones del Comité Paritario de Seguridad y Salud Ocupacional del Relleno Sanitario y desechos sólidos en base a la disponibilidad económica existente en el GAD Municipal.</t>
  </si>
  <si>
    <t>Solicitar a la Unidad de Salud Ocupacional se realice el control periódico del personal y se provea la aplicación de vacunas de Tétanos, Sarampión, Varicela y Hepatitis B para prevención de enfermedades del personal</t>
  </si>
  <si>
    <t>Proveer al personal de vestimenta, equipos de protección personal y herramientas en cantidad necesaria para el desempeño de las actividades diarias.</t>
  </si>
  <si>
    <t xml:space="preserve">Mantener activo el sistema de audio con el objeto de continuar aplicando el modelo de retiro de los residuos desde la vereda de los domicilios. </t>
  </si>
  <si>
    <t>Actualización anual de las rutas de recolección de residuos sólidos con personal Técnico de la Unidad de Gestión Ambiental de la municipalidad.</t>
  </si>
  <si>
    <t xml:space="preserve">Disponer de un profesional técnico que recepte las quejas y denuncias de la ciudadanía con el objeto de atender la petición rápidamente. </t>
  </si>
  <si>
    <t>APROVECHAMIENTO</t>
  </si>
  <si>
    <t>Acopio, almacenamiento y venta de material reciclable que ingrese al centro de reciclaje del relleno sanitario.</t>
  </si>
  <si>
    <t>Producción de abono orgánico en el área de compostaje del relleno sanitario con fines de autoconsumo.</t>
  </si>
  <si>
    <t>TRATAMIENTO Y DISPOSICIÓN FINAL</t>
  </si>
  <si>
    <t>Disponer adecuadamente las toneladas de residuos sólidos que lleguen al relleno sanitario del cantón Bolívar cumpliendo a cabalidad el Plan de Manejo Ambiental aprobado por el Ministerio del Ambiente.</t>
  </si>
  <si>
    <t>9 meses</t>
  </si>
  <si>
    <t>Asignación de recursos económicos para el mantenimiento periódico de la maquinaria pesada existente en el relleno sanitario.</t>
  </si>
  <si>
    <t>Elaborar y entregar informes semestrales de cumplimiento del Plan de Manejo Ambiental para análisis y pronunciamiento de la Autoridad Ambiental.</t>
  </si>
  <si>
    <t>CANTIDAD</t>
  </si>
  <si>
    <t>COSTO UNITARIO</t>
  </si>
  <si>
    <t>USD</t>
  </si>
  <si>
    <t>TOTAL</t>
  </si>
  <si>
    <t>Nota: Los valores registrados con cero significa que el gasto es corriente, por lo tanto no se registra valor</t>
  </si>
  <si>
    <t>Separación en la fuente de material orgánico de los mercados del cantón.</t>
  </si>
  <si>
    <t>CRONOGRAMA VALORADO DE DESECHOS SANITARIOS</t>
  </si>
  <si>
    <t>GAD MUNICIPAL CANTÓN BOLÍVAR DISTRITO DE SALUD MONTÚFAR-BOLÍVAR</t>
  </si>
  <si>
    <t xml:space="preserve">Realizar la separación adecuada en la fuente de los desechos sanitarios en centros de atención de salud </t>
  </si>
  <si>
    <t xml:space="preserve">Recolección mensual de los desechos sanitarios, los días miércoles en la ruta centro norte y los días jueves en la ruta sur </t>
  </si>
  <si>
    <t xml:space="preserve">Generar una  base de datos actualizada del número de centros de atención de salud en el cantón Bolívar; con la finalidad de identificar nuevos establecimientos de salud que requieran el servicio </t>
  </si>
  <si>
    <t>2 meses</t>
  </si>
  <si>
    <t xml:space="preserve">Realizar un mantenimiento del furgón metálico, </t>
  </si>
  <si>
    <t>Disponer adecuadamente los desechos sanitarios en la Celda especial; con la finalidad de dar cumplimiento al Plan de Manejo Ambiental aprobado por el Ministerio del Ambiente.</t>
  </si>
  <si>
    <t xml:space="preserve">Realizar la adquisición de cloro y cal viva  que son utilizados en el tratamiento de los desechos sanitarios </t>
  </si>
  <si>
    <t>GENERACIÓN</t>
  </si>
  <si>
    <t xml:space="preserve">No </t>
  </si>
  <si>
    <t>Separación en la fuente de residuos y desechos sólidos organicos, aprovechables e inorgánicos en barrios de la ciudad de Bolívar</t>
  </si>
  <si>
    <t>Capacitación al personal de recolección en temas de seguridad, salud  y riesgos laborales</t>
  </si>
  <si>
    <t>Disponer de un jornalero para fortalecer el cumplimiento de las actividades de funcionamiento del relleno sanitario.</t>
  </si>
  <si>
    <t>UNIDAD</t>
  </si>
  <si>
    <t>MEDIDA</t>
  </si>
  <si>
    <t>Unidad</t>
  </si>
  <si>
    <t>Kg/día</t>
  </si>
  <si>
    <t>Informe /año</t>
  </si>
  <si>
    <t>Certificación /año</t>
  </si>
  <si>
    <t>Informe/año</t>
  </si>
  <si>
    <t>Informe</t>
  </si>
  <si>
    <t>kg/semana</t>
  </si>
  <si>
    <t>Certificación</t>
  </si>
  <si>
    <t>Certificación Presupuestaria</t>
  </si>
  <si>
    <t>Certificación Medico Ocupacional</t>
  </si>
  <si>
    <t>Actas Entrega</t>
  </si>
  <si>
    <t xml:space="preserve">Registro </t>
  </si>
  <si>
    <t xml:space="preserve">Certificados </t>
  </si>
  <si>
    <t>Documento</t>
  </si>
  <si>
    <t>Informes</t>
  </si>
  <si>
    <t>MECANISMO DE CONTROL Y SEGUIMIENTO</t>
  </si>
  <si>
    <t>Registro de asistencia, Informe de ejecución</t>
  </si>
  <si>
    <t>Rutas actualizadas</t>
  </si>
  <si>
    <t>Registro de entrega recepción</t>
  </si>
  <si>
    <t>Registro de asistencia y fotografico</t>
  </si>
  <si>
    <t>Registro de atención ciudadana</t>
  </si>
  <si>
    <t xml:space="preserve">Bitácora de control </t>
  </si>
  <si>
    <t>OBJETIVO</t>
  </si>
  <si>
    <t>META</t>
  </si>
  <si>
    <t>INDICADOR</t>
  </si>
  <si>
    <t>MEDIOS DE VERIFICACIÓN</t>
  </si>
  <si>
    <t>Resultados alcanzados al finalizar el periodo</t>
  </si>
  <si>
    <t>Informe Técnico de control y seguimiento</t>
  </si>
  <si>
    <t>Resultados alcanzados en el Informe Técnico de control y seguimiento</t>
  </si>
  <si>
    <t>Resultados alcalzados en el Informe Técnico de control y seguimiento</t>
  </si>
  <si>
    <t>20 talleres realizados en el cantón</t>
  </si>
  <si>
    <t>Mantener un plan de control y seguimiento del uso de recipientes domiciliarios adecuados</t>
  </si>
  <si>
    <t>Promover una cultura de respeto a las leyes y regulaciones ambientales por parte del Municipio y ciudadanía en general</t>
  </si>
  <si>
    <t xml:space="preserve">Mantener la cobertura de barrido y limpieza del 100% en la zona urbana y 74% en la zona rural </t>
  </si>
  <si>
    <t xml:space="preserve">Mantener la cobertura de retiro de residuos sólidos no peligrosos en base a las rutas establecidas por la municipalidad  </t>
  </si>
  <si>
    <t>Proveer un servicio municipal de recolección y transporte de calidad y permanente</t>
  </si>
  <si>
    <t>Proveer un servicio integral de manejo de residuos sólidos de calidad y permanente</t>
  </si>
  <si>
    <t>Sensibilizar al personal municipal sobre temas ambientales, Leyes de seguridad y salud ocupacional que puedan afectar normal desarrollo de sus actividades</t>
  </si>
  <si>
    <t xml:space="preserve">Cumplir con la Ley de Seguridad Social </t>
  </si>
  <si>
    <t>Promover una cultura de prevención de enfermedades en el personal municipal</t>
  </si>
  <si>
    <t>Dotar gratuitamente al personal la vestimenta, equipos de protección personal y herramientas en cantidad necesaria para el desempeño de las actividades diarias</t>
  </si>
  <si>
    <t>Empoderar a los ciudadanos a sacar los residuos sólidos al escuchar el audio musical que alerta la llegada del vehículo recolector</t>
  </si>
  <si>
    <t>Mantener un registro actual de las rutas de recolección de residuos sólidos del cantón</t>
  </si>
  <si>
    <t>Mantener un registro de atención de quejas y denuncias de la ciudadanía con el objeto de atender la petición rápidamente</t>
  </si>
  <si>
    <t>Brindar un servicio de Acopio, almacenamiento y venta de material reciclable que ingrese al centro de reciclaje del relleno sanitario</t>
  </si>
  <si>
    <t>Aprovechar el material orgánico mediante la producción de abono en el área de compostaje del relleno sanitario</t>
  </si>
  <si>
    <t xml:space="preserve">Cumplir con la normativa ambiental vigente y vinculante con la gestión integral de los residuos sólidos </t>
  </si>
  <si>
    <t>Cumplir con la Resolución Administrativa No 0019-DPAC-2014 del 05 de agosto del 2014 emitida por la Dirección Provincial Ambiental del Carchi</t>
  </si>
  <si>
    <t>Proveer un servicio municipal de tratamiento y disposición final de residuos sólidos de calidad y permanente</t>
  </si>
  <si>
    <t>Disponer los desechos sólidos no peligrosos en el relleno sanitario  cumpliendo con los establecido en el Plan de Manejo Ambiental aprobado por la autoridad ambiental</t>
  </si>
  <si>
    <t>Cantidad de kilogramos gestionados de forma diferenciada/ Cantidad total planificada</t>
  </si>
  <si>
    <t>Cantidad de kilogramos de material orgánico recuperado de los mercados del cantón</t>
  </si>
  <si>
    <t>Número de reportes técnicos levantados en el año/Total planificado</t>
  </si>
  <si>
    <t>Número de notificaciones emitidas en el año</t>
  </si>
  <si>
    <t>Porcentaje ejecutado/ Porcentaje planificado</t>
  </si>
  <si>
    <t>Porcentaje de cobertura del servicio</t>
  </si>
  <si>
    <t>Cantidad de kilogramos recolectados de material orgánicos de los mercados del cantón/ Cantidad Planificada</t>
  </si>
  <si>
    <t>Numero de Partida Presupuestaria signada por la municipalidad</t>
  </si>
  <si>
    <t>Número de Partida Presupuestaria signada por la municipalidad</t>
  </si>
  <si>
    <t>Número de capacitaciones dictadas al personal en el año/ Numero Planificado</t>
  </si>
  <si>
    <t>Número de accidentes laborales reportados</t>
  </si>
  <si>
    <t>Reporte de accidentes laborales</t>
  </si>
  <si>
    <t>Número de jornaleros atendidos / Número Total existente</t>
  </si>
  <si>
    <t>Nombres de los jornaleros que recibieron gratuitamente vestimenta, equipos de protección personal y herramientas en el año.</t>
  </si>
  <si>
    <t>Registro de control</t>
  </si>
  <si>
    <t>Cantidad de días laborados</t>
  </si>
  <si>
    <t>Documentos de evidencia y fechas en las cuales se actualizó las rutas de recolección en el año</t>
  </si>
  <si>
    <t xml:space="preserve">Registro de quejas, y denuncias del año </t>
  </si>
  <si>
    <t xml:space="preserve">Cantidad de kilogramos de material reciclable almacenados en el relleno sanitario </t>
  </si>
  <si>
    <t>Certificados de entrega a gestor ambiental</t>
  </si>
  <si>
    <t>Cantidad de kilogramos de material orgánico ingresado al área de compostaje del relleno sanitario</t>
  </si>
  <si>
    <t>Número de compactaciones realizadas por día</t>
  </si>
  <si>
    <t>Número de Fumigaciones realizadas en el mes</t>
  </si>
  <si>
    <t>Documento Técnico aprobado por la Autoridad Ambiental del Carchi.</t>
  </si>
  <si>
    <t>Número de personas asignadas al relleno sanitario</t>
  </si>
  <si>
    <t>Numero de informes técnicos presentados a la Autoridad Ambiental del Carchi</t>
  </si>
  <si>
    <t>Número de avances de chimeneas en el año y 3 limpiezas/semana</t>
  </si>
  <si>
    <t>Número de limpieza de las instalaciones realizadas por semana</t>
  </si>
  <si>
    <t>Numero de monitoreos de parámetros ambientales: calidad de aire, Lixiviados y ruido realizados 2 veces al año</t>
  </si>
  <si>
    <t>Analisis Laboratorio</t>
  </si>
  <si>
    <t xml:space="preserve"> Rutas actualizadas</t>
  </si>
  <si>
    <t>Certificación de accidentes laborales reportados</t>
  </si>
  <si>
    <t>Resultados alcanzados en e Informe Técnico de control y seguimiento</t>
  </si>
  <si>
    <t>Resultados alcanzados en eI Informe Técnico de control y seguimiento</t>
  </si>
  <si>
    <t>META (%)</t>
  </si>
  <si>
    <t xml:space="preserve">GENERACIÓN </t>
  </si>
  <si>
    <t xml:space="preserve">Al finalizar el 2023 se contará con personal municipal y de los centros de atención de salud capacitados en la clasificación de los desechos sanitarios </t>
  </si>
  <si>
    <t>2 talleres realizados con personal municipal y de  los Centros de atención en salud del cantón Bolívar</t>
  </si>
  <si>
    <t>Ejecución de Talleres de capacitación con personal municipal y de los centros de atención de salud, sobre manejo de desechos sanitarios</t>
  </si>
  <si>
    <t>Numero de talleres de capacitación realizados en el año/ Número de talleres planificados</t>
  </si>
  <si>
    <t xml:space="preserve">Al finalizar el 2023 se contará con establecimientos de salud, clasificando correctamente todos sus desechos sanitarios </t>
  </si>
  <si>
    <t>Establecimientos de Salud del cantón Bolívar cuentan  con clasificación diferenciada de los desechos sanitarios</t>
  </si>
  <si>
    <t xml:space="preserve">Cantidad de kilogramos de desechos sanitarios  clasificados </t>
  </si>
  <si>
    <t>Al finalizar el 2023 se seguirá brindando el servicio municipal de recolección y transporte de los desechos sanitarios en todos los centros de atención de salud del cantón Bolívar</t>
  </si>
  <si>
    <t xml:space="preserve">Mantener la frecuencia y horarios de recolección de los desechos sanitarios en base a las rutas establecidas por la municipalidad  </t>
  </si>
  <si>
    <t>Registros de recolección mensuales</t>
  </si>
  <si>
    <t xml:space="preserve">Ampliar la cobertura del servicio municipal de recolección de los desechos sanitarios </t>
  </si>
  <si>
    <t>Una base de datos actualizada.</t>
  </si>
  <si>
    <t xml:space="preserve">Contar con equipos y herramientas  en condiciones óptimas </t>
  </si>
  <si>
    <t>Registro de  mantenimiento del furgón metálico</t>
  </si>
  <si>
    <t>Contar con un vehículo de recolección de los desechos sanitarios, identificado en base a la Normativa</t>
  </si>
  <si>
    <t>Colocar nueva señalética para identificación adecuada del vehículo con furgón que realiza la recolección de los desechos sanitarios</t>
  </si>
  <si>
    <t>Número de señalética implementada en el vehículo con furgón</t>
  </si>
  <si>
    <t>Archivo Fotográfico</t>
  </si>
  <si>
    <t>Disponer los desechos sanitarios en la Celda especial  del relleno sanitario  cumpliendo con los establecido en el Plan de Manejo Ambiental aprobado por la autoridad ambiental</t>
  </si>
  <si>
    <t xml:space="preserve">Cumplir con la normativa ambiental vigente y vinculante con la gestión integral de los desechos sanitarios </t>
  </si>
  <si>
    <t>Registros mensuales del tratamiento y disposición final  de los desechos sanitarios en la Celda especial</t>
  </si>
  <si>
    <t>Cantidad de insumos adquiridos</t>
  </si>
  <si>
    <t>Documentación habilitante de pago, Registro Fotográfico</t>
  </si>
  <si>
    <t>GAD MUNICIPAL CANTÓN BOLÍVAR  DISTRITO DE SALUD MONTUFAR-BOLÍVAR</t>
  </si>
  <si>
    <t>Resultados del Registro de asistencia, Informe de ejecución</t>
  </si>
  <si>
    <t>Resultados de la Matriz de registro de pesos</t>
  </si>
  <si>
    <t>Resultados de la matriz de registro de pesos</t>
  </si>
  <si>
    <t>Resultados alcanzados en el Informe Técnico de actualización</t>
  </si>
  <si>
    <t xml:space="preserve">Resultados de la hoja de Registro, Archivo Fotográfico </t>
  </si>
  <si>
    <t>Resultados del registro de matriz de disposición y registro de los desechos sanitarios</t>
  </si>
  <si>
    <t>CRONOGRAMA DE DESECHOS SANITARIOS</t>
  </si>
  <si>
    <t>Incentivar a la ciudadanía a clasificar  en la fuente sus residuos.</t>
  </si>
  <si>
    <t>Recolección diferenciada de inorgánicos en barrios de la ciudad de Bolívar.</t>
  </si>
  <si>
    <t>Brindar servicio de recolección diferenciado de desechos inorgánicos en zona urbana</t>
  </si>
  <si>
    <t>RECICLAJE INCLUSIVO</t>
  </si>
  <si>
    <t>Fortalecer la conciencia ciudadana y capacidades institucionales del GAD Municipal del cantón Bolívar sobre separación en la fuente y valor del reciclaje, mediante actividades de sensibilización, capacitación interna y monitoreo operativo, preparando condiciones para futura inclusión de recicladores de base sin alterar el actual modelo de prestación de servicios por gestión Directa.</t>
  </si>
  <si>
    <t>Fortalecer la conciencia ambiental endógena en la población del cantón Bolívar</t>
  </si>
  <si>
    <t>Componente Sensibilización para el Reciclaje: Ejecución de la Actividad 1 denominada “Talleres de educación ambiental en las 5 parroquias del cantón Bolívar a través de la modalidad que más se adapte a la realidad local”.</t>
  </si>
  <si>
    <t xml:space="preserve">Componente Legal Institucional
Encuestasl de interés ciudadano para evaluar la viabilidad de futura organización de recicladores de base.
</t>
  </si>
  <si>
    <t xml:space="preserve">Componente Operativo-Productivo 
Sostenimiento de rutas de recolección diferenciada (orgánicos/inorgánicos) con vehículos propios del GADMCB.
</t>
  </si>
  <si>
    <t xml:space="preserve">Componente participación ciudadana
Monitoreo de porcentaje de separación voluntaria en rutas de recolección diferenciadas para medir el % de reciclables entregados correctamente por hogares.
</t>
  </si>
  <si>
    <t>Número de talleres vacacionales realizados en el año/ Número de talleres planificado</t>
  </si>
  <si>
    <t>Una encuesta levantada</t>
  </si>
  <si>
    <t>Cantidad de kilogramos recolectados de material orgánico / inorgánico de rutas de recolección diferenciada</t>
  </si>
  <si>
    <t xml:space="preserve">Componente Socio-Organizativo
Una capacitación anual a trabajadores de base del GAD municipal sobre manejo de reciclables. 
</t>
  </si>
  <si>
    <t>Informe técnico elaborado por año</t>
  </si>
  <si>
    <t>Continuar con la entrega de  tachos plásticos para almacenamiento domiciliar en aplicación de la ordenanza municipal de gestión integral de resiudos y desechos sólidos del cantón Bolívar.</t>
  </si>
  <si>
    <t xml:space="preserve">Nómina de beneficiarios </t>
  </si>
  <si>
    <t>Recolección diferenciada de material orgánico en barrios de la ciudad de Bolívar y mercados del cantón</t>
  </si>
  <si>
    <t>Brindar el servicio diferenciado de recolección de material orgánico</t>
  </si>
  <si>
    <t>Encuesta</t>
  </si>
  <si>
    <t xml:space="preserve">Reporte de publicación </t>
  </si>
  <si>
    <t>Resultados Encuesta</t>
  </si>
  <si>
    <t>Registro de Asistencia</t>
  </si>
  <si>
    <t>Registro Asistencia, Fotografías</t>
  </si>
  <si>
    <t>Aquisición un vehículo recolector de 20 yardas cúbicas</t>
  </si>
  <si>
    <t>Contrato</t>
  </si>
  <si>
    <t>1000 kilogramos/día gestionados de forma diferenciada en orgánico e inorgánico</t>
  </si>
  <si>
    <t xml:space="preserve">Recuperar 370 kg/semana de material orgánico en los mercados del cantón </t>
  </si>
  <si>
    <t>Kg/semana</t>
  </si>
  <si>
    <t>Número de familias que disponen del servicio de recolección diferenciado</t>
  </si>
  <si>
    <t>Informe de número de días que se trabajó con el audio musical en el año</t>
  </si>
  <si>
    <t>Número de tachos de basura entregados adicionalmente para clasificación en la fuente, según solicitudes de la ciudadanía.</t>
  </si>
  <si>
    <t>Tachos entregados</t>
  </si>
  <si>
    <t>Según demanda ciudadana</t>
  </si>
  <si>
    <t>Inspecciones domiciliarias (verificación insitu)</t>
  </si>
  <si>
    <t xml:space="preserve"> Certificación de Notificación emitida</t>
  </si>
  <si>
    <t>Inspecciones aleatorias y programadas en rutas de recolección</t>
  </si>
  <si>
    <t>Supervisión in situ</t>
  </si>
  <si>
    <t>Uso de herramientas SIG para evaluación de rutas</t>
  </si>
  <si>
    <t>Control de insumos existentes en Bodega Municipal</t>
  </si>
  <si>
    <t>Supervisión diaria mediante obsevación directa o GPS en vehículos recolectores y reportes novedades por parte de trabajadores</t>
  </si>
  <si>
    <t>Supervisión del servicio</t>
  </si>
  <si>
    <t xml:space="preserve"> Informe Técnico de control y seguimiento</t>
  </si>
  <si>
    <t>Proceso de contratación pública cargado en el SOCE</t>
  </si>
  <si>
    <t>Certificación Presupuestaria, Revisión de nómina y pagos</t>
  </si>
  <si>
    <t>Fotografías, Informe Técnico de Control y seguimiento</t>
  </si>
  <si>
    <t>Construir la tercera plataforama de disposicion final y tratamieno de los desechos comunes.</t>
  </si>
  <si>
    <t>Una celda de disposición final construida</t>
  </si>
  <si>
    <t>FECHA INCIO</t>
  </si>
  <si>
    <t>dd/mm/aa</t>
  </si>
  <si>
    <t>FECHA FIN</t>
  </si>
  <si>
    <t xml:space="preserve">Al finalizar el 2028 se habrá priorizado acciones que minimicen la cantidad de residuos y desechos que se generan </t>
  </si>
  <si>
    <t xml:space="preserve">Al finalizar el 2028 se habrá implementado acciones que permitan seleccionar y almacenar temporalmente en su lugar de generación los diferentes tipos de residuos y desechos no peligrosos para facilitar su posterior aprovechamiento </t>
  </si>
  <si>
    <t>Al finalizar el 2028 se habrá implementado acciones que permitan seleccionar y almacenar temporalmente en su lugar de generación los diferentes tipos de residuos y desechos no peligrosos para facilitar su posterior aprovechamiento y recolección</t>
  </si>
  <si>
    <t>Al finalizar el 2028 se habrá realizado acciones para dejar las calles y espacios públicos libres de todo tipo de residuo sólido que sea susceptible de ser removido manualmente.</t>
  </si>
  <si>
    <t>Al finalizar el 2028 se habrá se habrá brindado el servicio municipal de retiro, recolección y transporte de residuos y desechos sólidos no peligrosos a pie de vereda para su aprovechamiento y disposición final</t>
  </si>
  <si>
    <t xml:space="preserve">Al finalizar el 2028 se habrá realizado acciones que promuevan la recuperación progresiva del material reciclable y desechos orgánicos </t>
  </si>
  <si>
    <t>Disponer en el 2028 un Plan de Manejo Ambiental del relleno sanitario actualizado.</t>
  </si>
  <si>
    <t>Realizar la Séptima Auditoria Ambiental de Cumplimiento del Plan de Manejo Ambiental con el objeto de mantener activa la Licencia Ambiental.</t>
  </si>
  <si>
    <t>Ejecución de Talleres de capacitación con personal municipal y de los centros de atención de salud, sobre manejo adecuado de desechos sanitarios.</t>
  </si>
  <si>
    <t>Actividad 1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</si>
  <si>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</si>
  <si>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</si>
  <si>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</si>
  <si>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</si>
  <si>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</si>
  <si>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</si>
  <si>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</si>
  <si>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Realizar un mantenimiento del furgón metálico</t>
  </si>
  <si>
    <t>CRONOGRAMA VALORADO  DE RESIUDOS Y DESECHOS NO PELIGROSOS</t>
  </si>
  <si>
    <t xml:space="preserve">Al finalizar el 2028 se contará con personal municipal y de los centros de atención de salud capacitados en la clasificación de los desechos sanitarios </t>
  </si>
  <si>
    <t xml:space="preserve">Contar con equipos y herramientas  en condiciones óptimas 
</t>
  </si>
  <si>
    <t xml:space="preserve">Al finalizar el 2028 se contará con establecimientos de salud, clasificando correctamente todos sus desechos sanitarios </t>
  </si>
  <si>
    <t>Al finalizar el 2028 se seguirá brindando el servicio municipal de recolección y transporte de los desechos sanitarios en todos los centros de atención de salud del cantón Bolívar</t>
  </si>
  <si>
    <t>Matriz de registro de pesos</t>
  </si>
  <si>
    <t>Informe Técnico de actualización</t>
  </si>
  <si>
    <t xml:space="preserve">Hoja de Registro, Archivo Fotográfico </t>
  </si>
  <si>
    <t>Registro de matriz de disposición y registro de los desechos sanitarios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</si>
</sst>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15" x14ac:knownFonts="1">
    <font>
      <sz val="11"/>
      <color theme="1"/>
      <name val="Century Gothic"/>
      <family val="2"/>
      <scheme val="minor"/>
    </font>
    <font>
      <b/>
      <sz val="9"/>
      <color rgb="FFFFFFFF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7"/>
      <color theme="1"/>
      <name val="Arial Narrow"/>
      <family val="2"/>
    </font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12"/>
      <color theme="1"/>
      <name val="Century Gothic"/>
      <family val="2"/>
      <scheme val="minor"/>
    </font>
    <font>
      <sz val="10"/>
      <color theme="1"/>
      <name val="Century Gothic"/>
      <family val="2"/>
      <scheme val="major"/>
    </font>
    <font>
      <i/>
      <sz val="10"/>
      <color theme="1"/>
      <name val="Century Gothic"/>
      <family val="2"/>
      <scheme val="major"/>
    </font>
    <font>
      <b/>
      <sz val="10"/>
      <color theme="1"/>
      <name val="Century Gothic"/>
      <family val="2"/>
      <scheme val="major"/>
    </font>
    <font>
      <b/>
      <sz val="11"/>
      <color theme="1"/>
      <name val="Century Gothic"/>
      <family val="2"/>
      <scheme val="major"/>
    </font>
    <font>
      <b/>
      <sz val="10"/>
      <color theme="1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504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0504D"/>
      </left>
      <right/>
      <top style="medium">
        <color rgb="FFC0504D"/>
      </top>
      <bottom/>
      <diagonal/>
    </border>
    <border>
      <left/>
      <right/>
      <top style="medium">
        <color rgb="FFC0504D"/>
      </top>
      <bottom/>
      <diagonal/>
    </border>
    <border>
      <left/>
      <right style="medium">
        <color rgb="FFC0504D"/>
      </right>
      <top style="medium">
        <color rgb="FFC0504D"/>
      </top>
      <bottom/>
      <diagonal/>
    </border>
    <border>
      <left/>
      <right/>
      <top/>
      <bottom style="medium">
        <color rgb="FFC0504D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109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6" fillId="4" borderId="0" xfId="1"/>
    <xf numFmtId="0" fontId="6" fillId="4" borderId="1" xfId="1" applyBorder="1" applyAlignment="1">
      <alignment horizontal="center" vertical="center" wrapText="1"/>
    </xf>
    <xf numFmtId="14" fontId="6" fillId="4" borderId="1" xfId="1" applyNumberFormat="1" applyBorder="1" applyAlignment="1">
      <alignment horizontal="center" vertical="center" wrapText="1"/>
    </xf>
    <xf numFmtId="0" fontId="6" fillId="4" borderId="14" xfId="1" applyBorder="1" applyAlignment="1">
      <alignment horizontal="center" vertical="center" wrapText="1"/>
    </xf>
    <xf numFmtId="14" fontId="6" fillId="4" borderId="14" xfId="1" applyNumberFormat="1" applyBorder="1" applyAlignment="1">
      <alignment horizontal="center" vertical="center" wrapText="1"/>
    </xf>
    <xf numFmtId="0" fontId="6" fillId="4" borderId="3" xfId="1" applyBorder="1" applyAlignment="1">
      <alignment horizontal="center" vertical="center" wrapText="1"/>
    </xf>
    <xf numFmtId="14" fontId="6" fillId="4" borderId="3" xfId="1" applyNumberFormat="1" applyBorder="1" applyAlignment="1">
      <alignment horizontal="center" vertical="center" wrapText="1"/>
    </xf>
    <xf numFmtId="164" fontId="6" fillId="4" borderId="3" xfId="1" applyNumberFormat="1" applyBorder="1" applyAlignment="1">
      <alignment horizontal="center" vertical="center" wrapText="1"/>
    </xf>
    <xf numFmtId="0" fontId="6" fillId="4" borderId="17" xfId="1" applyBorder="1" applyAlignment="1">
      <alignment horizontal="center" vertical="center" wrapText="1"/>
    </xf>
    <xf numFmtId="164" fontId="6" fillId="4" borderId="1" xfId="1" applyNumberFormat="1" applyBorder="1" applyAlignment="1">
      <alignment horizontal="center" vertical="center" wrapText="1"/>
    </xf>
    <xf numFmtId="0" fontId="6" fillId="4" borderId="12" xfId="1" applyBorder="1" applyAlignment="1">
      <alignment horizontal="center" vertical="center" wrapText="1"/>
    </xf>
    <xf numFmtId="1" fontId="6" fillId="4" borderId="1" xfId="1" applyNumberFormat="1" applyBorder="1" applyAlignment="1">
      <alignment horizontal="center" vertical="center" wrapText="1"/>
    </xf>
    <xf numFmtId="9" fontId="6" fillId="4" borderId="1" xfId="1" applyNumberFormat="1" applyBorder="1" applyAlignment="1">
      <alignment horizontal="center" vertical="center" wrapText="1"/>
    </xf>
    <xf numFmtId="164" fontId="6" fillId="4" borderId="14" xfId="1" applyNumberFormat="1" applyBorder="1" applyAlignment="1">
      <alignment horizontal="center" vertical="center" wrapText="1"/>
    </xf>
    <xf numFmtId="0" fontId="6" fillId="4" borderId="15" xfId="1" applyBorder="1" applyAlignment="1">
      <alignment horizontal="center" vertical="center" wrapText="1"/>
    </xf>
    <xf numFmtId="0" fontId="6" fillId="4" borderId="0" xfId="1" applyAlignment="1">
      <alignment wrapText="1"/>
    </xf>
    <xf numFmtId="0" fontId="6" fillId="4" borderId="0" xfId="1" applyBorder="1"/>
    <xf numFmtId="14" fontId="6" fillId="4" borderId="0" xfId="1" applyNumberFormat="1" applyBorder="1"/>
    <xf numFmtId="0" fontId="6" fillId="4" borderId="0" xfId="1" applyBorder="1" applyAlignment="1">
      <alignment horizontal="center"/>
    </xf>
    <xf numFmtId="0" fontId="6" fillId="4" borderId="0" xfId="1" applyBorder="1" applyAlignment="1">
      <alignment wrapText="1"/>
    </xf>
    <xf numFmtId="0" fontId="6" fillId="4" borderId="1" xfId="1" applyBorder="1"/>
    <xf numFmtId="0" fontId="6" fillId="4" borderId="2" xfId="1" applyBorder="1"/>
    <xf numFmtId="14" fontId="6" fillId="4" borderId="0" xfId="1" applyNumberFormat="1"/>
    <xf numFmtId="0" fontId="6" fillId="4" borderId="0" xfId="1" applyAlignment="1">
      <alignment horizontal="center"/>
    </xf>
    <xf numFmtId="0" fontId="6" fillId="4" borderId="22" xfId="1" applyBorder="1"/>
    <xf numFmtId="0" fontId="6" fillId="4" borderId="24" xfId="1" applyBorder="1" applyAlignment="1">
      <alignment wrapText="1"/>
    </xf>
    <xf numFmtId="0" fontId="6" fillId="4" borderId="25" xfId="1" applyBorder="1"/>
    <xf numFmtId="0" fontId="7" fillId="4" borderId="14" xfId="1" applyFont="1" applyBorder="1" applyAlignment="1">
      <alignment horizontal="center" vertical="center" wrapText="1"/>
    </xf>
    <xf numFmtId="14" fontId="7" fillId="4" borderId="14" xfId="1" applyNumberFormat="1" applyFont="1" applyBorder="1" applyAlignment="1">
      <alignment horizontal="center" vertical="center" wrapText="1"/>
    </xf>
    <xf numFmtId="0" fontId="7" fillId="4" borderId="16" xfId="1" applyFont="1" applyBorder="1" applyAlignment="1">
      <alignment horizontal="center" vertical="center" wrapText="1"/>
    </xf>
    <xf numFmtId="0" fontId="8" fillId="4" borderId="3" xfId="1" applyFont="1" applyBorder="1" applyAlignment="1">
      <alignment horizontal="center" vertical="center" wrapText="1"/>
    </xf>
    <xf numFmtId="0" fontId="8" fillId="4" borderId="3" xfId="1" applyFont="1" applyBorder="1" applyAlignment="1">
      <alignment horizontal="justify" vertical="center" wrapText="1"/>
    </xf>
    <xf numFmtId="0" fontId="8" fillId="4" borderId="1" xfId="1" applyFont="1" applyBorder="1" applyAlignment="1">
      <alignment horizontal="center" vertical="center" wrapText="1"/>
    </xf>
    <xf numFmtId="0" fontId="8" fillId="4" borderId="1" xfId="1" applyFont="1" applyBorder="1" applyAlignment="1">
      <alignment horizontal="justify" vertical="center" wrapText="1"/>
    </xf>
    <xf numFmtId="0" fontId="8" fillId="4" borderId="1" xfId="1" applyFont="1" applyBorder="1" applyAlignment="1">
      <alignment horizontal="left" vertical="center" wrapText="1"/>
    </xf>
    <xf numFmtId="0" fontId="8" fillId="4" borderId="14" xfId="1" applyFont="1" applyBorder="1" applyAlignment="1">
      <alignment horizontal="justify" vertical="center" wrapText="1"/>
    </xf>
    <xf numFmtId="0" fontId="7" fillId="4" borderId="9" xfId="1" applyFont="1" applyBorder="1" applyAlignment="1">
      <alignment horizontal="center" vertical="center" wrapText="1"/>
    </xf>
    <xf numFmtId="14" fontId="7" fillId="4" borderId="9" xfId="1" applyNumberFormat="1" applyFont="1" applyBorder="1" applyAlignment="1">
      <alignment horizontal="center" vertical="center" wrapText="1"/>
    </xf>
    <xf numFmtId="164" fontId="7" fillId="4" borderId="3" xfId="1" applyNumberFormat="1" applyFont="1" applyBorder="1" applyAlignment="1">
      <alignment horizontal="center" vertical="center" wrapText="1"/>
    </xf>
    <xf numFmtId="0" fontId="7" fillId="4" borderId="3" xfId="1" applyFont="1" applyBorder="1" applyAlignment="1">
      <alignment horizontal="center" vertical="center" wrapText="1"/>
    </xf>
    <xf numFmtId="0" fontId="10" fillId="4" borderId="0" xfId="1" applyFont="1" applyBorder="1" applyAlignment="1">
      <alignment horizontal="center" vertical="center" wrapText="1"/>
    </xf>
    <xf numFmtId="0" fontId="10" fillId="4" borderId="1" xfId="1" applyFont="1" applyBorder="1" applyAlignment="1">
      <alignment horizontal="center" vertical="center" wrapText="1"/>
    </xf>
    <xf numFmtId="0" fontId="10" fillId="4" borderId="1" xfId="1" applyFont="1" applyBorder="1" applyAlignment="1">
      <alignment horizontal="justify" vertical="center" wrapText="1"/>
    </xf>
    <xf numFmtId="14" fontId="10" fillId="4" borderId="1" xfId="1" applyNumberFormat="1" applyFont="1" applyBorder="1" applyAlignment="1">
      <alignment horizontal="center" vertical="center" wrapText="1"/>
    </xf>
    <xf numFmtId="164" fontId="10" fillId="4" borderId="1" xfId="1" applyNumberFormat="1" applyFont="1" applyBorder="1" applyAlignment="1">
      <alignment horizontal="center" vertical="center" wrapText="1"/>
    </xf>
    <xf numFmtId="0" fontId="14" fillId="0" borderId="0" xfId="0" applyFont="1"/>
    <xf numFmtId="14" fontId="12" fillId="4" borderId="1" xfId="1" applyNumberFormat="1" applyFont="1" applyBorder="1" applyAlignment="1">
      <alignment horizontal="center" vertical="center" wrapText="1"/>
    </xf>
    <xf numFmtId="0" fontId="12" fillId="4" borderId="1" xfId="1" applyFont="1" applyBorder="1" applyAlignment="1">
      <alignment horizontal="center" vertical="center" wrapText="1"/>
    </xf>
    <xf numFmtId="0" fontId="12" fillId="4" borderId="1" xfId="1" applyFont="1" applyBorder="1" applyAlignment="1">
      <alignment vertical="center" wrapText="1"/>
    </xf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horizontal="center"/>
    </xf>
    <xf numFmtId="0" fontId="10" fillId="4" borderId="1" xfId="1" applyFont="1" applyBorder="1" applyAlignment="1">
      <alignment vertical="center" wrapText="1"/>
    </xf>
    <xf numFmtId="0" fontId="10" fillId="4" borderId="1" xfId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3" fillId="4" borderId="0" xfId="1" applyFont="1" applyBorder="1" applyAlignment="1">
      <alignment horizontal="center" vertical="center" wrapText="1"/>
    </xf>
    <xf numFmtId="0" fontId="12" fillId="4" borderId="0" xfId="1" applyFont="1" applyBorder="1" applyAlignment="1">
      <alignment horizontal="center" vertical="center" wrapText="1"/>
    </xf>
    <xf numFmtId="0" fontId="11" fillId="4" borderId="0" xfId="1" applyFont="1" applyBorder="1" applyAlignment="1">
      <alignment horizontal="left"/>
    </xf>
    <xf numFmtId="164" fontId="10" fillId="4" borderId="1" xfId="1" applyNumberFormat="1" applyFont="1" applyBorder="1" applyAlignment="1">
      <alignment horizontal="left" vertical="center" wrapText="1"/>
    </xf>
    <xf numFmtId="0" fontId="8" fillId="4" borderId="1" xfId="1" applyFont="1" applyBorder="1" applyAlignment="1">
      <alignment horizontal="center" vertical="center" wrapText="1"/>
    </xf>
    <xf numFmtId="0" fontId="7" fillId="4" borderId="18" xfId="1" applyFont="1" applyBorder="1" applyAlignment="1">
      <alignment horizontal="center" vertical="center" wrapText="1"/>
    </xf>
    <xf numFmtId="0" fontId="7" fillId="4" borderId="19" xfId="1" applyFont="1" applyBorder="1" applyAlignment="1">
      <alignment horizontal="center" vertical="center" wrapText="1"/>
    </xf>
    <xf numFmtId="0" fontId="7" fillId="4" borderId="16" xfId="1" applyFont="1" applyBorder="1" applyAlignment="1">
      <alignment horizontal="center" vertical="center" wrapText="1"/>
    </xf>
    <xf numFmtId="0" fontId="8" fillId="4" borderId="20" xfId="1" applyFont="1" applyBorder="1" applyAlignment="1">
      <alignment horizontal="center" vertical="center" wrapText="1"/>
    </xf>
    <xf numFmtId="0" fontId="8" fillId="4" borderId="21" xfId="1" applyFont="1" applyBorder="1" applyAlignment="1">
      <alignment horizontal="center" vertical="center" wrapText="1"/>
    </xf>
    <xf numFmtId="0" fontId="8" fillId="4" borderId="3" xfId="1" applyFont="1" applyBorder="1" applyAlignment="1">
      <alignment horizontal="center" vertical="center" wrapText="1"/>
    </xf>
    <xf numFmtId="0" fontId="7" fillId="4" borderId="10" xfId="1" applyFont="1" applyBorder="1" applyAlignment="1">
      <alignment horizontal="center" vertical="center" wrapText="1"/>
    </xf>
    <xf numFmtId="0" fontId="7" fillId="4" borderId="15" xfId="1" applyFont="1" applyBorder="1" applyAlignment="1">
      <alignment horizontal="center" vertical="center" wrapText="1"/>
    </xf>
    <xf numFmtId="0" fontId="9" fillId="4" borderId="26" xfId="1" applyFont="1" applyBorder="1" applyAlignment="1">
      <alignment horizontal="center" vertical="center" wrapText="1"/>
    </xf>
    <xf numFmtId="0" fontId="9" fillId="4" borderId="27" xfId="1" applyFont="1" applyBorder="1" applyAlignment="1">
      <alignment horizontal="center" vertical="center" wrapText="1"/>
    </xf>
    <xf numFmtId="0" fontId="9" fillId="4" borderId="28" xfId="1" applyFont="1" applyBorder="1" applyAlignment="1">
      <alignment horizontal="center" vertical="center" wrapText="1"/>
    </xf>
    <xf numFmtId="0" fontId="7" fillId="4" borderId="23" xfId="1" applyFont="1" applyBorder="1" applyAlignment="1">
      <alignment horizontal="left"/>
    </xf>
    <xf numFmtId="0" fontId="7" fillId="4" borderId="24" xfId="1" applyFont="1" applyBorder="1" applyAlignment="1">
      <alignment horizontal="left"/>
    </xf>
    <xf numFmtId="0" fontId="7" fillId="4" borderId="16" xfId="1" applyFont="1" applyBorder="1" applyAlignment="1">
      <alignment horizontal="right" vertical="center" wrapText="1"/>
    </xf>
    <xf numFmtId="0" fontId="7" fillId="4" borderId="3" xfId="1" applyFont="1" applyBorder="1" applyAlignment="1">
      <alignment horizontal="right" vertical="center" wrapText="1"/>
    </xf>
    <xf numFmtId="0" fontId="7" fillId="4" borderId="9" xfId="1" applyFont="1" applyBorder="1" applyAlignment="1">
      <alignment horizontal="center" vertical="center" wrapText="1"/>
    </xf>
    <xf numFmtId="0" fontId="7" fillId="4" borderId="14" xfId="1" applyFont="1" applyBorder="1" applyAlignment="1">
      <alignment horizontal="center" vertical="center" wrapText="1"/>
    </xf>
    <xf numFmtId="0" fontId="7" fillId="4" borderId="11" xfId="1" applyFont="1" applyBorder="1" applyAlignment="1">
      <alignment horizontal="center" vertical="center" wrapText="1"/>
    </xf>
    <xf numFmtId="0" fontId="7" fillId="4" borderId="13" xfId="1" applyFont="1" applyBorder="1" applyAlignment="1">
      <alignment horizontal="center" vertical="center" wrapText="1"/>
    </xf>
    <xf numFmtId="0" fontId="8" fillId="4" borderId="14" xfId="1" applyFont="1" applyBorder="1" applyAlignment="1">
      <alignment horizontal="center" vertical="center" wrapText="1"/>
    </xf>
    <xf numFmtId="0" fontId="7" fillId="4" borderId="8" xfId="1" applyFont="1" applyBorder="1" applyAlignment="1">
      <alignment horizontal="center" vertical="center" wrapText="1"/>
    </xf>
    <xf numFmtId="0" fontId="6" fillId="4" borderId="1" xfId="1" applyBorder="1" applyAlignment="1">
      <alignment horizontal="center" vertical="center" wrapText="1"/>
    </xf>
    <xf numFmtId="0" fontId="10" fillId="4" borderId="1" xfId="1" applyFont="1" applyBorder="1" applyAlignment="1">
      <alignment horizontal="right" vertical="center" wrapText="1"/>
    </xf>
    <xf numFmtId="0" fontId="11" fillId="4" borderId="1" xfId="1" applyFont="1" applyBorder="1" applyAlignment="1">
      <alignment horizontal="left"/>
    </xf>
    <xf numFmtId="0" fontId="10" fillId="4" borderId="1" xfId="1" applyFont="1" applyBorder="1" applyAlignment="1">
      <alignment vertical="center" wrapText="1"/>
    </xf>
    <xf numFmtId="0" fontId="12" fillId="4" borderId="1" xfId="1" applyFont="1" applyBorder="1" applyAlignment="1">
      <alignment horizontal="center" vertical="center" wrapText="1"/>
    </xf>
    <xf numFmtId="0" fontId="10" fillId="4" borderId="1" xfId="1" applyFont="1" applyBorder="1" applyAlignment="1">
      <alignment horizontal="left" vertical="center" wrapText="1"/>
    </xf>
    <xf numFmtId="0" fontId="10" fillId="4" borderId="20" xfId="1" applyFont="1" applyBorder="1" applyAlignment="1">
      <alignment vertical="center" wrapText="1"/>
    </xf>
    <xf numFmtId="0" fontId="10" fillId="4" borderId="21" xfId="1" applyFont="1" applyBorder="1" applyAlignment="1">
      <alignment vertical="center" wrapText="1"/>
    </xf>
    <xf numFmtId="0" fontId="10" fillId="4" borderId="3" xfId="1" applyFont="1" applyBorder="1" applyAlignment="1">
      <alignment vertical="center" wrapText="1"/>
    </xf>
    <xf numFmtId="0" fontId="13" fillId="4" borderId="1" xfId="1" applyFont="1" applyBorder="1" applyAlignment="1">
      <alignment horizontal="center" vertical="center" wrapText="1"/>
    </xf>
    <xf numFmtId="0" fontId="12" fillId="4" borderId="20" xfId="1" applyFont="1" applyBorder="1" applyAlignment="1">
      <alignment horizontal="center" vertical="center" wrapText="1"/>
    </xf>
    <xf numFmtId="0" fontId="12" fillId="4" borderId="3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</cellXfs>
  <cellStyles count="2">
    <cellStyle name="20% - Énfasis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Espiral">
  <a:themeElements>
    <a:clrScheme name="Espiral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piral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view="pageBreakPreview" zoomScale="85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6" sqref="H6"/>
    </sheetView>
  </sheetViews>
  <sheetFormatPr baseColWidth="10" defaultRowHeight="16.5" x14ac:dyDescent="0.3"/>
  <cols>
    <col min="1" max="1" width="18.375" style="12" customWidth="1"/>
    <col min="2" max="2" width="4.375" style="32" customWidth="1"/>
    <col min="3" max="3" width="26" style="33" customWidth="1"/>
    <col min="4" max="4" width="19.75" style="32" customWidth="1"/>
    <col min="5" max="5" width="23.5" style="12" customWidth="1"/>
    <col min="6" max="6" width="24.75" style="12" customWidth="1"/>
    <col min="7" max="8" width="15.625" style="12" customWidth="1"/>
    <col min="9" max="9" width="15.625" style="34" customWidth="1"/>
    <col min="10" max="10" width="16.25" style="35" customWidth="1"/>
    <col min="11" max="11" width="11.25" style="35" customWidth="1"/>
    <col min="12" max="12" width="13.375" style="12" customWidth="1"/>
    <col min="13" max="13" width="13" style="12" customWidth="1"/>
    <col min="14" max="14" width="13.5" style="12" customWidth="1"/>
    <col min="15" max="15" width="19" style="27" customWidth="1"/>
    <col min="16" max="16" width="21" style="12" customWidth="1"/>
    <col min="17" max="16384" width="11" style="12"/>
  </cols>
  <sheetData>
    <row r="1" spans="1:16" ht="15" customHeight="1" thickBot="1" x14ac:dyDescent="0.35">
      <c r="A1" s="81" t="s">
        <v>243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6" ht="33.75" customHeight="1" x14ac:dyDescent="0.3">
      <c r="A2" s="93" t="s">
        <v>0</v>
      </c>
      <c r="B2" s="88" t="s">
        <v>51</v>
      </c>
      <c r="C2" s="88" t="s">
        <v>79</v>
      </c>
      <c r="D2" s="88" t="s">
        <v>80</v>
      </c>
      <c r="E2" s="88" t="s">
        <v>1</v>
      </c>
      <c r="F2" s="88" t="s">
        <v>81</v>
      </c>
      <c r="G2" s="88" t="s">
        <v>2</v>
      </c>
      <c r="H2" s="48" t="s">
        <v>222</v>
      </c>
      <c r="I2" s="49" t="s">
        <v>224</v>
      </c>
      <c r="J2" s="88" t="s">
        <v>35</v>
      </c>
      <c r="K2" s="48" t="s">
        <v>55</v>
      </c>
      <c r="L2" s="48" t="s">
        <v>36</v>
      </c>
      <c r="M2" s="48" t="s">
        <v>38</v>
      </c>
      <c r="N2" s="88" t="s">
        <v>3</v>
      </c>
      <c r="O2" s="88" t="s">
        <v>72</v>
      </c>
      <c r="P2" s="79" t="s">
        <v>82</v>
      </c>
    </row>
    <row r="3" spans="1:16" ht="23.25" customHeight="1" thickBot="1" x14ac:dyDescent="0.35">
      <c r="A3" s="91"/>
      <c r="B3" s="89"/>
      <c r="C3" s="89"/>
      <c r="D3" s="89"/>
      <c r="E3" s="89"/>
      <c r="F3" s="89"/>
      <c r="G3" s="89"/>
      <c r="H3" s="39" t="s">
        <v>223</v>
      </c>
      <c r="I3" s="40" t="s">
        <v>223</v>
      </c>
      <c r="J3" s="89"/>
      <c r="K3" s="39" t="s">
        <v>56</v>
      </c>
      <c r="L3" s="39" t="s">
        <v>37</v>
      </c>
      <c r="M3" s="39" t="s">
        <v>37</v>
      </c>
      <c r="N3" s="89"/>
      <c r="O3" s="89"/>
      <c r="P3" s="80"/>
    </row>
    <row r="4" spans="1:16" ht="90" customHeight="1" x14ac:dyDescent="0.3">
      <c r="A4" s="41" t="s">
        <v>4</v>
      </c>
      <c r="B4" s="17">
        <v>1</v>
      </c>
      <c r="C4" s="42" t="s">
        <v>225</v>
      </c>
      <c r="D4" s="42" t="s">
        <v>87</v>
      </c>
      <c r="E4" s="43" t="s">
        <v>5</v>
      </c>
      <c r="F4" s="43" t="s">
        <v>184</v>
      </c>
      <c r="G4" s="17" t="s">
        <v>6</v>
      </c>
      <c r="H4" s="18">
        <v>46113</v>
      </c>
      <c r="I4" s="18">
        <f>H4+2*(365)</f>
        <v>46843</v>
      </c>
      <c r="J4" s="17">
        <v>20</v>
      </c>
      <c r="K4" s="17" t="s">
        <v>57</v>
      </c>
      <c r="L4" s="19">
        <v>250</v>
      </c>
      <c r="M4" s="19">
        <v>4500</v>
      </c>
      <c r="N4" s="17" t="s">
        <v>7</v>
      </c>
      <c r="O4" s="17" t="s">
        <v>73</v>
      </c>
      <c r="P4" s="20" t="s">
        <v>83</v>
      </c>
    </row>
    <row r="5" spans="1:16" ht="82.5" customHeight="1" x14ac:dyDescent="0.3">
      <c r="A5" s="90" t="s">
        <v>9</v>
      </c>
      <c r="B5" s="13">
        <v>2</v>
      </c>
      <c r="C5" s="72" t="s">
        <v>226</v>
      </c>
      <c r="D5" s="44" t="s">
        <v>200</v>
      </c>
      <c r="E5" s="45" t="s">
        <v>52</v>
      </c>
      <c r="F5" s="45" t="s">
        <v>107</v>
      </c>
      <c r="G5" s="13" t="s">
        <v>6</v>
      </c>
      <c r="H5" s="14">
        <f>H4</f>
        <v>46113</v>
      </c>
      <c r="I5" s="14">
        <v>46843</v>
      </c>
      <c r="J5" s="13">
        <v>1000</v>
      </c>
      <c r="K5" s="13" t="s">
        <v>58</v>
      </c>
      <c r="L5" s="21">
        <v>0</v>
      </c>
      <c r="M5" s="21">
        <f t="shared" ref="M5:M21" si="0">J5*L5</f>
        <v>0</v>
      </c>
      <c r="N5" s="13" t="s">
        <v>7</v>
      </c>
      <c r="O5" s="13" t="s">
        <v>84</v>
      </c>
      <c r="P5" s="22" t="s">
        <v>85</v>
      </c>
    </row>
    <row r="6" spans="1:16" ht="69.75" customHeight="1" x14ac:dyDescent="0.3">
      <c r="A6" s="90"/>
      <c r="B6" s="13">
        <v>3</v>
      </c>
      <c r="C6" s="72"/>
      <c r="D6" s="44" t="s">
        <v>201</v>
      </c>
      <c r="E6" s="45" t="s">
        <v>40</v>
      </c>
      <c r="F6" s="45" t="s">
        <v>108</v>
      </c>
      <c r="G6" s="13" t="s">
        <v>6</v>
      </c>
      <c r="H6" s="14">
        <f>H5</f>
        <v>46113</v>
      </c>
      <c r="I6" s="14">
        <v>46843</v>
      </c>
      <c r="J6" s="13">
        <v>370</v>
      </c>
      <c r="K6" s="13" t="s">
        <v>202</v>
      </c>
      <c r="L6" s="21">
        <v>0</v>
      </c>
      <c r="M6" s="21">
        <f t="shared" si="0"/>
        <v>0</v>
      </c>
      <c r="N6" s="13" t="s">
        <v>7</v>
      </c>
      <c r="O6" s="13" t="s">
        <v>84</v>
      </c>
      <c r="P6" s="22" t="s">
        <v>86</v>
      </c>
    </row>
    <row r="7" spans="1:16" ht="107.25" customHeight="1" x14ac:dyDescent="0.3">
      <c r="A7" s="90"/>
      <c r="B7" s="13">
        <v>4</v>
      </c>
      <c r="C7" s="72"/>
      <c r="D7" s="44" t="s">
        <v>174</v>
      </c>
      <c r="E7" s="45" t="s">
        <v>189</v>
      </c>
      <c r="F7" s="45" t="s">
        <v>205</v>
      </c>
      <c r="G7" s="13" t="s">
        <v>6</v>
      </c>
      <c r="H7" s="14">
        <f>H6</f>
        <v>46113</v>
      </c>
      <c r="I7" s="14">
        <v>46996</v>
      </c>
      <c r="J7" s="13" t="s">
        <v>207</v>
      </c>
      <c r="K7" s="13" t="s">
        <v>206</v>
      </c>
      <c r="L7" s="21">
        <v>0</v>
      </c>
      <c r="M7" s="21">
        <v>0</v>
      </c>
      <c r="N7" s="13" t="s">
        <v>7</v>
      </c>
      <c r="O7" s="13" t="s">
        <v>190</v>
      </c>
      <c r="P7" s="22" t="s">
        <v>67</v>
      </c>
    </row>
    <row r="8" spans="1:16" ht="84" customHeight="1" x14ac:dyDescent="0.3">
      <c r="A8" s="90" t="s">
        <v>11</v>
      </c>
      <c r="B8" s="13">
        <v>5</v>
      </c>
      <c r="C8" s="72" t="s">
        <v>227</v>
      </c>
      <c r="D8" s="44" t="s">
        <v>88</v>
      </c>
      <c r="E8" s="45" t="s">
        <v>12</v>
      </c>
      <c r="F8" s="45" t="s">
        <v>109</v>
      </c>
      <c r="G8" s="13" t="s">
        <v>6</v>
      </c>
      <c r="H8" s="14">
        <f t="shared" ref="H8:H42" si="1">H7</f>
        <v>46113</v>
      </c>
      <c r="I8" s="14">
        <v>46996</v>
      </c>
      <c r="J8" s="13">
        <v>2</v>
      </c>
      <c r="K8" s="13" t="s">
        <v>59</v>
      </c>
      <c r="L8" s="21">
        <v>0</v>
      </c>
      <c r="M8" s="21">
        <f t="shared" si="0"/>
        <v>0</v>
      </c>
      <c r="N8" s="13" t="s">
        <v>7</v>
      </c>
      <c r="O8" s="13" t="s">
        <v>208</v>
      </c>
      <c r="P8" s="22" t="s">
        <v>85</v>
      </c>
    </row>
    <row r="9" spans="1:16" ht="100.5" customHeight="1" x14ac:dyDescent="0.3">
      <c r="A9" s="90"/>
      <c r="B9" s="13">
        <v>6</v>
      </c>
      <c r="C9" s="72"/>
      <c r="D9" s="44" t="s">
        <v>89</v>
      </c>
      <c r="E9" s="45" t="s">
        <v>13</v>
      </c>
      <c r="F9" s="45" t="s">
        <v>110</v>
      </c>
      <c r="G9" s="13" t="s">
        <v>6</v>
      </c>
      <c r="H9" s="14">
        <f t="shared" si="1"/>
        <v>46113</v>
      </c>
      <c r="I9" s="14">
        <v>46996</v>
      </c>
      <c r="J9" s="13">
        <v>2</v>
      </c>
      <c r="K9" s="13" t="s">
        <v>60</v>
      </c>
      <c r="L9" s="21">
        <v>0</v>
      </c>
      <c r="M9" s="21">
        <f t="shared" si="0"/>
        <v>0</v>
      </c>
      <c r="N9" s="13" t="s">
        <v>7</v>
      </c>
      <c r="O9" s="13" t="s">
        <v>210</v>
      </c>
      <c r="P9" s="22" t="s">
        <v>209</v>
      </c>
    </row>
    <row r="10" spans="1:16" ht="95.25" customHeight="1" x14ac:dyDescent="0.3">
      <c r="A10" s="90" t="s">
        <v>14</v>
      </c>
      <c r="B10" s="13">
        <v>7</v>
      </c>
      <c r="C10" s="72" t="s">
        <v>228</v>
      </c>
      <c r="D10" s="72" t="s">
        <v>90</v>
      </c>
      <c r="E10" s="45" t="s">
        <v>15</v>
      </c>
      <c r="F10" s="45" t="s">
        <v>111</v>
      </c>
      <c r="G10" s="13" t="s">
        <v>6</v>
      </c>
      <c r="H10" s="14">
        <f t="shared" si="1"/>
        <v>46113</v>
      </c>
      <c r="I10" s="14">
        <v>46996</v>
      </c>
      <c r="J10" s="23">
        <v>2</v>
      </c>
      <c r="K10" s="23" t="s">
        <v>61</v>
      </c>
      <c r="L10" s="21">
        <v>0</v>
      </c>
      <c r="M10" s="21">
        <f t="shared" si="0"/>
        <v>0</v>
      </c>
      <c r="N10" s="13" t="s">
        <v>7</v>
      </c>
      <c r="O10" s="13" t="s">
        <v>211</v>
      </c>
      <c r="P10" s="22" t="s">
        <v>85</v>
      </c>
    </row>
    <row r="11" spans="1:16" ht="108.75" customHeight="1" x14ac:dyDescent="0.3">
      <c r="A11" s="90"/>
      <c r="B11" s="13">
        <v>8</v>
      </c>
      <c r="C11" s="72"/>
      <c r="D11" s="72"/>
      <c r="E11" s="45" t="s">
        <v>16</v>
      </c>
      <c r="F11" s="45" t="s">
        <v>111</v>
      </c>
      <c r="G11" s="13" t="s">
        <v>6</v>
      </c>
      <c r="H11" s="14">
        <f t="shared" si="1"/>
        <v>46113</v>
      </c>
      <c r="I11" s="14">
        <v>46996</v>
      </c>
      <c r="J11" s="23">
        <v>2</v>
      </c>
      <c r="K11" s="23" t="s">
        <v>61</v>
      </c>
      <c r="L11" s="21">
        <v>0</v>
      </c>
      <c r="M11" s="21">
        <f t="shared" si="0"/>
        <v>0</v>
      </c>
      <c r="N11" s="13" t="s">
        <v>7</v>
      </c>
      <c r="O11" s="13" t="s">
        <v>212</v>
      </c>
      <c r="P11" s="22" t="s">
        <v>137</v>
      </c>
    </row>
    <row r="12" spans="1:16" ht="105" customHeight="1" x14ac:dyDescent="0.3">
      <c r="A12" s="90"/>
      <c r="B12" s="13">
        <v>9</v>
      </c>
      <c r="C12" s="72"/>
      <c r="D12" s="72"/>
      <c r="E12" s="45" t="s">
        <v>17</v>
      </c>
      <c r="F12" s="45" t="s">
        <v>111</v>
      </c>
      <c r="G12" s="13" t="s">
        <v>6</v>
      </c>
      <c r="H12" s="14">
        <f t="shared" si="1"/>
        <v>46113</v>
      </c>
      <c r="I12" s="14">
        <v>46996</v>
      </c>
      <c r="J12" s="23">
        <v>15</v>
      </c>
      <c r="K12" s="23" t="s">
        <v>57</v>
      </c>
      <c r="L12" s="21">
        <v>169</v>
      </c>
      <c r="M12" s="21">
        <v>1000</v>
      </c>
      <c r="N12" s="13" t="s">
        <v>7</v>
      </c>
      <c r="O12" s="13" t="s">
        <v>213</v>
      </c>
      <c r="P12" s="22" t="s">
        <v>75</v>
      </c>
    </row>
    <row r="13" spans="1:16" ht="90.75" customHeight="1" x14ac:dyDescent="0.3">
      <c r="A13" s="90" t="s">
        <v>18</v>
      </c>
      <c r="B13" s="13">
        <v>10</v>
      </c>
      <c r="C13" s="72" t="s">
        <v>229</v>
      </c>
      <c r="D13" s="44" t="s">
        <v>91</v>
      </c>
      <c r="E13" s="45" t="s">
        <v>19</v>
      </c>
      <c r="F13" s="45" t="s">
        <v>112</v>
      </c>
      <c r="G13" s="13" t="s">
        <v>6</v>
      </c>
      <c r="H13" s="14">
        <f t="shared" si="1"/>
        <v>46113</v>
      </c>
      <c r="I13" s="14">
        <v>46996</v>
      </c>
      <c r="J13" s="24">
        <v>0.88</v>
      </c>
      <c r="K13" s="13" t="s">
        <v>62</v>
      </c>
      <c r="L13" s="21">
        <v>0</v>
      </c>
      <c r="M13" s="21">
        <f t="shared" si="0"/>
        <v>0</v>
      </c>
      <c r="N13" s="13" t="s">
        <v>7</v>
      </c>
      <c r="O13" s="13" t="s">
        <v>214</v>
      </c>
      <c r="P13" s="22" t="s">
        <v>85</v>
      </c>
    </row>
    <row r="14" spans="1:16" ht="104.25" customHeight="1" x14ac:dyDescent="0.3">
      <c r="A14" s="90"/>
      <c r="B14" s="13">
        <v>11</v>
      </c>
      <c r="C14" s="72"/>
      <c r="D14" s="44" t="s">
        <v>176</v>
      </c>
      <c r="E14" s="45" t="s">
        <v>175</v>
      </c>
      <c r="F14" s="45" t="s">
        <v>203</v>
      </c>
      <c r="G14" s="13" t="s">
        <v>6</v>
      </c>
      <c r="H14" s="14">
        <f t="shared" si="1"/>
        <v>46113</v>
      </c>
      <c r="I14" s="14">
        <v>46996</v>
      </c>
      <c r="J14" s="13">
        <v>1200</v>
      </c>
      <c r="K14" s="13" t="s">
        <v>62</v>
      </c>
      <c r="L14" s="21">
        <v>0</v>
      </c>
      <c r="M14" s="21">
        <f t="shared" si="0"/>
        <v>0</v>
      </c>
      <c r="N14" s="13" t="s">
        <v>7</v>
      </c>
      <c r="O14" s="13" t="s">
        <v>215</v>
      </c>
      <c r="P14" s="22" t="s">
        <v>216</v>
      </c>
    </row>
    <row r="15" spans="1:16" ht="77.25" customHeight="1" x14ac:dyDescent="0.3">
      <c r="A15" s="90"/>
      <c r="B15" s="13">
        <v>12</v>
      </c>
      <c r="C15" s="72"/>
      <c r="D15" s="44" t="s">
        <v>192</v>
      </c>
      <c r="E15" s="45" t="s">
        <v>191</v>
      </c>
      <c r="F15" s="45" t="s">
        <v>113</v>
      </c>
      <c r="G15" s="13" t="s">
        <v>6</v>
      </c>
      <c r="H15" s="14">
        <f t="shared" si="1"/>
        <v>46113</v>
      </c>
      <c r="I15" s="14">
        <v>46996</v>
      </c>
      <c r="J15" s="13">
        <f>1000+370</f>
        <v>1370</v>
      </c>
      <c r="K15" s="13" t="s">
        <v>63</v>
      </c>
      <c r="L15" s="21">
        <v>0</v>
      </c>
      <c r="M15" s="21">
        <f t="shared" si="0"/>
        <v>0</v>
      </c>
      <c r="N15" s="13" t="s">
        <v>7</v>
      </c>
      <c r="O15" s="13" t="s">
        <v>215</v>
      </c>
      <c r="P15" s="22" t="s">
        <v>216</v>
      </c>
    </row>
    <row r="16" spans="1:16" ht="95.25" customHeight="1" x14ac:dyDescent="0.3">
      <c r="A16" s="90"/>
      <c r="B16" s="13">
        <v>13</v>
      </c>
      <c r="C16" s="72"/>
      <c r="D16" s="44" t="s">
        <v>92</v>
      </c>
      <c r="E16" s="45" t="s">
        <v>198</v>
      </c>
      <c r="F16" s="45" t="s">
        <v>114</v>
      </c>
      <c r="G16" s="13" t="s">
        <v>6</v>
      </c>
      <c r="H16" s="14">
        <f t="shared" si="1"/>
        <v>46113</v>
      </c>
      <c r="I16" s="14">
        <v>46996</v>
      </c>
      <c r="J16" s="13">
        <v>1</v>
      </c>
      <c r="K16" s="13" t="s">
        <v>65</v>
      </c>
      <c r="L16" s="21">
        <v>127500</v>
      </c>
      <c r="M16" s="21">
        <f t="shared" si="0"/>
        <v>127500</v>
      </c>
      <c r="N16" s="13" t="s">
        <v>7</v>
      </c>
      <c r="O16" s="13" t="s">
        <v>217</v>
      </c>
      <c r="P16" s="22" t="s">
        <v>199</v>
      </c>
    </row>
    <row r="17" spans="1:16" ht="106.5" customHeight="1" x14ac:dyDescent="0.3">
      <c r="A17" s="90"/>
      <c r="B17" s="13">
        <v>14</v>
      </c>
      <c r="C17" s="72"/>
      <c r="D17" s="44" t="s">
        <v>93</v>
      </c>
      <c r="E17" s="45" t="s">
        <v>20</v>
      </c>
      <c r="F17" s="45" t="s">
        <v>115</v>
      </c>
      <c r="G17" s="13" t="s">
        <v>6</v>
      </c>
      <c r="H17" s="14">
        <f t="shared" si="1"/>
        <v>46113</v>
      </c>
      <c r="I17" s="14">
        <v>46996</v>
      </c>
      <c r="J17" s="13">
        <v>10</v>
      </c>
      <c r="K17" s="13" t="s">
        <v>65</v>
      </c>
      <c r="L17" s="21">
        <v>200</v>
      </c>
      <c r="M17" s="21">
        <f t="shared" si="0"/>
        <v>2000</v>
      </c>
      <c r="N17" s="13" t="s">
        <v>7</v>
      </c>
      <c r="O17" s="13" t="s">
        <v>218</v>
      </c>
      <c r="P17" s="22" t="s">
        <v>65</v>
      </c>
    </row>
    <row r="18" spans="1:16" ht="146.25" customHeight="1" x14ac:dyDescent="0.3">
      <c r="A18" s="90"/>
      <c r="B18" s="13">
        <v>15</v>
      </c>
      <c r="C18" s="72"/>
      <c r="D18" s="44" t="s">
        <v>94</v>
      </c>
      <c r="E18" s="45" t="s">
        <v>53</v>
      </c>
      <c r="F18" s="45" t="s">
        <v>116</v>
      </c>
      <c r="G18" s="13" t="s">
        <v>6</v>
      </c>
      <c r="H18" s="14">
        <f t="shared" si="1"/>
        <v>46113</v>
      </c>
      <c r="I18" s="14">
        <v>46996</v>
      </c>
      <c r="J18" s="13">
        <v>1</v>
      </c>
      <c r="K18" s="13" t="s">
        <v>62</v>
      </c>
      <c r="L18" s="21">
        <v>0</v>
      </c>
      <c r="M18" s="21">
        <f t="shared" si="0"/>
        <v>0</v>
      </c>
      <c r="N18" s="13" t="s">
        <v>7</v>
      </c>
      <c r="O18" s="13" t="s">
        <v>76</v>
      </c>
      <c r="P18" s="22" t="s">
        <v>76</v>
      </c>
    </row>
    <row r="19" spans="1:16" ht="140.25" customHeight="1" x14ac:dyDescent="0.3">
      <c r="A19" s="90"/>
      <c r="B19" s="13">
        <v>16</v>
      </c>
      <c r="C19" s="72"/>
      <c r="D19" s="44" t="s">
        <v>95</v>
      </c>
      <c r="E19" s="45" t="s">
        <v>21</v>
      </c>
      <c r="F19" s="45" t="s">
        <v>117</v>
      </c>
      <c r="G19" s="13" t="s">
        <v>6</v>
      </c>
      <c r="H19" s="14">
        <f t="shared" si="1"/>
        <v>46113</v>
      </c>
      <c r="I19" s="14">
        <v>46996</v>
      </c>
      <c r="J19" s="13">
        <v>1</v>
      </c>
      <c r="K19" s="13" t="s">
        <v>64</v>
      </c>
      <c r="L19" s="21">
        <v>0</v>
      </c>
      <c r="M19" s="21">
        <f t="shared" si="0"/>
        <v>0</v>
      </c>
      <c r="N19" s="13" t="s">
        <v>7</v>
      </c>
      <c r="O19" s="13" t="s">
        <v>118</v>
      </c>
      <c r="P19" s="22" t="s">
        <v>138</v>
      </c>
    </row>
    <row r="20" spans="1:16" ht="143.25" customHeight="1" x14ac:dyDescent="0.3">
      <c r="A20" s="90"/>
      <c r="B20" s="13">
        <v>17</v>
      </c>
      <c r="C20" s="72"/>
      <c r="D20" s="44" t="s">
        <v>96</v>
      </c>
      <c r="E20" s="45" t="s">
        <v>22</v>
      </c>
      <c r="F20" s="45" t="s">
        <v>119</v>
      </c>
      <c r="G20" s="13" t="s">
        <v>6</v>
      </c>
      <c r="H20" s="14">
        <f t="shared" si="1"/>
        <v>46113</v>
      </c>
      <c r="I20" s="14">
        <v>46996</v>
      </c>
      <c r="J20" s="13">
        <v>15</v>
      </c>
      <c r="K20" s="13" t="s">
        <v>66</v>
      </c>
      <c r="L20" s="21">
        <v>0</v>
      </c>
      <c r="M20" s="21">
        <f t="shared" si="0"/>
        <v>0</v>
      </c>
      <c r="N20" s="13" t="s">
        <v>7</v>
      </c>
      <c r="O20" s="13" t="s">
        <v>66</v>
      </c>
      <c r="P20" s="22" t="s">
        <v>66</v>
      </c>
    </row>
    <row r="21" spans="1:16" ht="117.75" customHeight="1" x14ac:dyDescent="0.3">
      <c r="A21" s="90"/>
      <c r="B21" s="13">
        <v>18</v>
      </c>
      <c r="C21" s="72"/>
      <c r="D21" s="44" t="s">
        <v>97</v>
      </c>
      <c r="E21" s="45" t="s">
        <v>23</v>
      </c>
      <c r="F21" s="45" t="s">
        <v>120</v>
      </c>
      <c r="G21" s="13" t="s">
        <v>6</v>
      </c>
      <c r="H21" s="14">
        <f t="shared" si="1"/>
        <v>46113</v>
      </c>
      <c r="I21" s="14">
        <v>46996</v>
      </c>
      <c r="J21" s="13">
        <v>15</v>
      </c>
      <c r="K21" s="13" t="s">
        <v>67</v>
      </c>
      <c r="L21" s="21">
        <v>0</v>
      </c>
      <c r="M21" s="21">
        <f t="shared" si="0"/>
        <v>0</v>
      </c>
      <c r="N21" s="13" t="s">
        <v>7</v>
      </c>
      <c r="O21" s="13" t="s">
        <v>67</v>
      </c>
      <c r="P21" s="22" t="s">
        <v>67</v>
      </c>
    </row>
    <row r="22" spans="1:16" ht="106.5" customHeight="1" x14ac:dyDescent="0.3">
      <c r="A22" s="90"/>
      <c r="B22" s="13">
        <v>19</v>
      </c>
      <c r="C22" s="72"/>
      <c r="D22" s="44" t="s">
        <v>98</v>
      </c>
      <c r="E22" s="45" t="s">
        <v>24</v>
      </c>
      <c r="F22" s="45" t="s">
        <v>204</v>
      </c>
      <c r="G22" s="13" t="s">
        <v>6</v>
      </c>
      <c r="H22" s="14">
        <f t="shared" si="1"/>
        <v>46113</v>
      </c>
      <c r="I22" s="14">
        <v>46996</v>
      </c>
      <c r="J22" s="13">
        <v>2</v>
      </c>
      <c r="K22" s="13" t="s">
        <v>62</v>
      </c>
      <c r="L22" s="21">
        <v>0</v>
      </c>
      <c r="M22" s="21">
        <v>0</v>
      </c>
      <c r="N22" s="13" t="s">
        <v>7</v>
      </c>
      <c r="O22" s="13" t="s">
        <v>121</v>
      </c>
      <c r="P22" s="22" t="s">
        <v>122</v>
      </c>
    </row>
    <row r="23" spans="1:16" ht="110.25" customHeight="1" x14ac:dyDescent="0.3">
      <c r="A23" s="90"/>
      <c r="B23" s="13">
        <v>20</v>
      </c>
      <c r="C23" s="72"/>
      <c r="D23" s="44" t="s">
        <v>99</v>
      </c>
      <c r="E23" s="45" t="s">
        <v>25</v>
      </c>
      <c r="F23" s="45" t="s">
        <v>123</v>
      </c>
      <c r="G23" s="13" t="s">
        <v>6</v>
      </c>
      <c r="H23" s="14">
        <f t="shared" si="1"/>
        <v>46113</v>
      </c>
      <c r="I23" s="14">
        <v>46996</v>
      </c>
      <c r="J23" s="13">
        <v>2</v>
      </c>
      <c r="K23" s="13" t="s">
        <v>70</v>
      </c>
      <c r="L23" s="21">
        <v>0</v>
      </c>
      <c r="M23" s="21">
        <f t="shared" ref="M23:M31" si="2">J23*L23</f>
        <v>0</v>
      </c>
      <c r="N23" s="13" t="s">
        <v>7</v>
      </c>
      <c r="O23" s="13" t="s">
        <v>74</v>
      </c>
      <c r="P23" s="22" t="s">
        <v>74</v>
      </c>
    </row>
    <row r="24" spans="1:16" ht="97.5" customHeight="1" x14ac:dyDescent="0.3">
      <c r="A24" s="90"/>
      <c r="B24" s="13">
        <v>21</v>
      </c>
      <c r="C24" s="72"/>
      <c r="D24" s="44" t="s">
        <v>100</v>
      </c>
      <c r="E24" s="45" t="s">
        <v>26</v>
      </c>
      <c r="F24" s="45" t="s">
        <v>124</v>
      </c>
      <c r="G24" s="13" t="s">
        <v>6</v>
      </c>
      <c r="H24" s="14">
        <f t="shared" si="1"/>
        <v>46113</v>
      </c>
      <c r="I24" s="14">
        <v>46996</v>
      </c>
      <c r="J24" s="13">
        <v>1</v>
      </c>
      <c r="K24" s="13" t="s">
        <v>68</v>
      </c>
      <c r="L24" s="21">
        <v>0</v>
      </c>
      <c r="M24" s="21">
        <f t="shared" si="2"/>
        <v>0</v>
      </c>
      <c r="N24" s="13" t="s">
        <v>7</v>
      </c>
      <c r="O24" s="13" t="s">
        <v>77</v>
      </c>
      <c r="P24" s="22" t="s">
        <v>77</v>
      </c>
    </row>
    <row r="25" spans="1:16" ht="140.25" customHeight="1" x14ac:dyDescent="0.3">
      <c r="A25" s="90" t="s">
        <v>27</v>
      </c>
      <c r="B25" s="13">
        <v>22</v>
      </c>
      <c r="C25" s="72" t="s">
        <v>230</v>
      </c>
      <c r="D25" s="44" t="s">
        <v>101</v>
      </c>
      <c r="E25" s="45" t="s">
        <v>28</v>
      </c>
      <c r="F25" s="45" t="s">
        <v>125</v>
      </c>
      <c r="G25" s="13" t="s">
        <v>6</v>
      </c>
      <c r="H25" s="14">
        <f t="shared" si="1"/>
        <v>46113</v>
      </c>
      <c r="I25" s="14">
        <v>46996</v>
      </c>
      <c r="J25" s="13">
        <v>2</v>
      </c>
      <c r="K25" s="13" t="s">
        <v>69</v>
      </c>
      <c r="L25" s="21">
        <v>0</v>
      </c>
      <c r="M25" s="21">
        <f t="shared" si="2"/>
        <v>0</v>
      </c>
      <c r="N25" s="13" t="s">
        <v>7</v>
      </c>
      <c r="O25" s="13" t="s">
        <v>78</v>
      </c>
      <c r="P25" s="22" t="s">
        <v>126</v>
      </c>
    </row>
    <row r="26" spans="1:16" ht="135.75" customHeight="1" x14ac:dyDescent="0.3">
      <c r="A26" s="90"/>
      <c r="B26" s="13">
        <v>23</v>
      </c>
      <c r="C26" s="72"/>
      <c r="D26" s="44" t="s">
        <v>102</v>
      </c>
      <c r="E26" s="45" t="s">
        <v>29</v>
      </c>
      <c r="F26" s="45" t="s">
        <v>127</v>
      </c>
      <c r="G26" s="13" t="s">
        <v>6</v>
      </c>
      <c r="H26" s="14">
        <f t="shared" si="1"/>
        <v>46113</v>
      </c>
      <c r="I26" s="14">
        <v>46996</v>
      </c>
      <c r="J26" s="13">
        <v>1370</v>
      </c>
      <c r="K26" s="13" t="s">
        <v>202</v>
      </c>
      <c r="L26" s="21">
        <v>0</v>
      </c>
      <c r="M26" s="21">
        <f t="shared" si="2"/>
        <v>0</v>
      </c>
      <c r="N26" s="13" t="s">
        <v>7</v>
      </c>
      <c r="O26" s="13" t="s">
        <v>78</v>
      </c>
      <c r="P26" s="22" t="s">
        <v>85</v>
      </c>
    </row>
    <row r="27" spans="1:16" ht="57" customHeight="1" x14ac:dyDescent="0.3">
      <c r="A27" s="73" t="s">
        <v>30</v>
      </c>
      <c r="B27" s="94">
        <v>24</v>
      </c>
      <c r="C27" s="76" t="s">
        <v>106</v>
      </c>
      <c r="D27" s="72" t="s">
        <v>103</v>
      </c>
      <c r="E27" s="72" t="s">
        <v>31</v>
      </c>
      <c r="F27" s="46" t="s">
        <v>128</v>
      </c>
      <c r="G27" s="13" t="s">
        <v>6</v>
      </c>
      <c r="H27" s="14">
        <f t="shared" si="1"/>
        <v>46113</v>
      </c>
      <c r="I27" s="14">
        <v>46996</v>
      </c>
      <c r="J27" s="13">
        <v>2</v>
      </c>
      <c r="K27" s="13" t="s">
        <v>55</v>
      </c>
      <c r="L27" s="21">
        <v>1000</v>
      </c>
      <c r="M27" s="21">
        <f t="shared" si="2"/>
        <v>2000</v>
      </c>
      <c r="N27" s="13" t="s">
        <v>7</v>
      </c>
      <c r="O27" s="13" t="s">
        <v>78</v>
      </c>
      <c r="P27" s="22" t="s">
        <v>85</v>
      </c>
    </row>
    <row r="28" spans="1:16" ht="72" customHeight="1" x14ac:dyDescent="0.3">
      <c r="A28" s="74"/>
      <c r="B28" s="94"/>
      <c r="C28" s="77"/>
      <c r="D28" s="72"/>
      <c r="E28" s="72"/>
      <c r="F28" s="45" t="s">
        <v>129</v>
      </c>
      <c r="G28" s="13" t="s">
        <v>6</v>
      </c>
      <c r="H28" s="14">
        <f t="shared" si="1"/>
        <v>46113</v>
      </c>
      <c r="I28" s="14">
        <v>46996</v>
      </c>
      <c r="J28" s="13">
        <v>2</v>
      </c>
      <c r="K28" s="13" t="s">
        <v>55</v>
      </c>
      <c r="L28" s="21">
        <v>1000</v>
      </c>
      <c r="M28" s="21">
        <f t="shared" si="2"/>
        <v>2000</v>
      </c>
      <c r="N28" s="13" t="s">
        <v>7</v>
      </c>
      <c r="O28" s="13" t="s">
        <v>78</v>
      </c>
      <c r="P28" s="22" t="s">
        <v>85</v>
      </c>
    </row>
    <row r="29" spans="1:16" ht="69" customHeight="1" x14ac:dyDescent="0.3">
      <c r="A29" s="74"/>
      <c r="B29" s="94"/>
      <c r="C29" s="77"/>
      <c r="D29" s="72"/>
      <c r="E29" s="72"/>
      <c r="F29" s="45" t="s">
        <v>133</v>
      </c>
      <c r="G29" s="13" t="s">
        <v>6</v>
      </c>
      <c r="H29" s="14">
        <f t="shared" si="1"/>
        <v>46113</v>
      </c>
      <c r="I29" s="14">
        <v>46996</v>
      </c>
      <c r="J29" s="13">
        <v>2</v>
      </c>
      <c r="K29" s="13" t="s">
        <v>55</v>
      </c>
      <c r="L29" s="21">
        <v>1000</v>
      </c>
      <c r="M29" s="21">
        <f t="shared" si="2"/>
        <v>2000</v>
      </c>
      <c r="N29" s="13" t="s">
        <v>7</v>
      </c>
      <c r="O29" s="13" t="s">
        <v>78</v>
      </c>
      <c r="P29" s="22" t="s">
        <v>85</v>
      </c>
    </row>
    <row r="30" spans="1:16" ht="55.5" customHeight="1" x14ac:dyDescent="0.3">
      <c r="A30" s="74"/>
      <c r="B30" s="94"/>
      <c r="C30" s="77"/>
      <c r="D30" s="72"/>
      <c r="E30" s="72"/>
      <c r="F30" s="45" t="s">
        <v>134</v>
      </c>
      <c r="G30" s="13" t="s">
        <v>6</v>
      </c>
      <c r="H30" s="14">
        <f t="shared" si="1"/>
        <v>46113</v>
      </c>
      <c r="I30" s="14">
        <v>46996</v>
      </c>
      <c r="J30" s="13">
        <v>2</v>
      </c>
      <c r="K30" s="13" t="s">
        <v>55</v>
      </c>
      <c r="L30" s="21">
        <v>1000</v>
      </c>
      <c r="M30" s="21">
        <f t="shared" si="2"/>
        <v>2000</v>
      </c>
      <c r="N30" s="13" t="s">
        <v>7</v>
      </c>
      <c r="O30" s="13" t="s">
        <v>78</v>
      </c>
      <c r="P30" s="22" t="s">
        <v>85</v>
      </c>
    </row>
    <row r="31" spans="1:16" ht="110.25" customHeight="1" x14ac:dyDescent="0.3">
      <c r="A31" s="74"/>
      <c r="B31" s="94"/>
      <c r="C31" s="77"/>
      <c r="D31" s="72"/>
      <c r="E31" s="72"/>
      <c r="F31" s="46" t="s">
        <v>135</v>
      </c>
      <c r="G31" s="13" t="s">
        <v>6</v>
      </c>
      <c r="H31" s="14">
        <f t="shared" si="1"/>
        <v>46113</v>
      </c>
      <c r="I31" s="14">
        <v>46996</v>
      </c>
      <c r="J31" s="13">
        <v>2</v>
      </c>
      <c r="K31" s="13" t="s">
        <v>136</v>
      </c>
      <c r="L31" s="21">
        <v>6000</v>
      </c>
      <c r="M31" s="21">
        <f t="shared" si="2"/>
        <v>12000</v>
      </c>
      <c r="N31" s="13" t="s">
        <v>7</v>
      </c>
      <c r="O31" s="13" t="s">
        <v>78</v>
      </c>
      <c r="P31" s="22" t="s">
        <v>85</v>
      </c>
    </row>
    <row r="32" spans="1:16" ht="98.25" customHeight="1" x14ac:dyDescent="0.3">
      <c r="A32" s="74"/>
      <c r="B32" s="13">
        <v>25</v>
      </c>
      <c r="C32" s="77"/>
      <c r="D32" s="44" t="s">
        <v>104</v>
      </c>
      <c r="E32" s="45" t="s">
        <v>232</v>
      </c>
      <c r="F32" s="45" t="s">
        <v>130</v>
      </c>
      <c r="G32" s="13" t="s">
        <v>6</v>
      </c>
      <c r="H32" s="14">
        <f t="shared" si="1"/>
        <v>46113</v>
      </c>
      <c r="I32" s="14">
        <v>46996</v>
      </c>
      <c r="J32" s="13">
        <v>1</v>
      </c>
      <c r="K32" s="13" t="s">
        <v>70</v>
      </c>
      <c r="L32" s="21">
        <v>8000</v>
      </c>
      <c r="M32" s="21">
        <v>8000</v>
      </c>
      <c r="N32" s="13" t="s">
        <v>7</v>
      </c>
      <c r="O32" s="13" t="s">
        <v>70</v>
      </c>
      <c r="P32" s="22" t="s">
        <v>70</v>
      </c>
    </row>
    <row r="33" spans="1:16" ht="81.75" customHeight="1" x14ac:dyDescent="0.3">
      <c r="A33" s="74"/>
      <c r="B33" s="13">
        <v>26</v>
      </c>
      <c r="C33" s="77"/>
      <c r="D33" s="72" t="s">
        <v>105</v>
      </c>
      <c r="E33" s="45" t="s">
        <v>231</v>
      </c>
      <c r="F33" s="45" t="s">
        <v>130</v>
      </c>
      <c r="G33" s="13" t="s">
        <v>6</v>
      </c>
      <c r="H33" s="14">
        <f t="shared" si="1"/>
        <v>46113</v>
      </c>
      <c r="I33" s="14">
        <v>46996</v>
      </c>
      <c r="J33" s="13">
        <v>1</v>
      </c>
      <c r="K33" s="13" t="s">
        <v>70</v>
      </c>
      <c r="L33" s="21">
        <v>0</v>
      </c>
      <c r="M33" s="21">
        <f>J33*L33</f>
        <v>0</v>
      </c>
      <c r="N33" s="13" t="s">
        <v>7</v>
      </c>
      <c r="O33" s="13" t="s">
        <v>84</v>
      </c>
      <c r="P33" s="22" t="s">
        <v>139</v>
      </c>
    </row>
    <row r="34" spans="1:16" ht="100.5" customHeight="1" x14ac:dyDescent="0.3">
      <c r="A34" s="74"/>
      <c r="B34" s="13">
        <v>27</v>
      </c>
      <c r="C34" s="77"/>
      <c r="D34" s="72"/>
      <c r="E34" s="45" t="s">
        <v>33</v>
      </c>
      <c r="F34" s="45" t="s">
        <v>114</v>
      </c>
      <c r="G34" s="13" t="s">
        <v>6</v>
      </c>
      <c r="H34" s="14">
        <f t="shared" si="1"/>
        <v>46113</v>
      </c>
      <c r="I34" s="14">
        <v>46996</v>
      </c>
      <c r="J34" s="13">
        <v>1</v>
      </c>
      <c r="K34" s="13" t="s">
        <v>65</v>
      </c>
      <c r="L34" s="21">
        <v>10000</v>
      </c>
      <c r="M34" s="21">
        <f>J34*L34</f>
        <v>10000</v>
      </c>
      <c r="N34" s="13" t="s">
        <v>7</v>
      </c>
      <c r="O34" s="13" t="s">
        <v>65</v>
      </c>
      <c r="P34" s="22" t="s">
        <v>65</v>
      </c>
    </row>
    <row r="35" spans="1:16" ht="108" customHeight="1" x14ac:dyDescent="0.3">
      <c r="A35" s="74"/>
      <c r="B35" s="13">
        <v>28</v>
      </c>
      <c r="C35" s="77"/>
      <c r="D35" s="72"/>
      <c r="E35" s="45" t="s">
        <v>54</v>
      </c>
      <c r="F35" s="45" t="s">
        <v>131</v>
      </c>
      <c r="G35" s="13" t="s">
        <v>6</v>
      </c>
      <c r="H35" s="14">
        <f t="shared" si="1"/>
        <v>46113</v>
      </c>
      <c r="I35" s="14">
        <v>46996</v>
      </c>
      <c r="J35" s="13">
        <v>1</v>
      </c>
      <c r="K35" s="13" t="s">
        <v>62</v>
      </c>
      <c r="L35" s="21">
        <v>0</v>
      </c>
      <c r="M35" s="21">
        <f>J35*L35</f>
        <v>0</v>
      </c>
      <c r="N35" s="13" t="s">
        <v>7</v>
      </c>
      <c r="O35" s="13" t="s">
        <v>84</v>
      </c>
      <c r="P35" s="22" t="s">
        <v>85</v>
      </c>
    </row>
    <row r="36" spans="1:16" ht="115.5" customHeight="1" x14ac:dyDescent="0.3">
      <c r="A36" s="74"/>
      <c r="B36" s="13">
        <v>29</v>
      </c>
      <c r="C36" s="77"/>
      <c r="D36" s="76" t="s">
        <v>104</v>
      </c>
      <c r="E36" s="45" t="s">
        <v>34</v>
      </c>
      <c r="F36" s="45" t="s">
        <v>132</v>
      </c>
      <c r="G36" s="13" t="s">
        <v>6</v>
      </c>
      <c r="H36" s="14">
        <f t="shared" si="1"/>
        <v>46113</v>
      </c>
      <c r="I36" s="14">
        <v>46996</v>
      </c>
      <c r="J36" s="13">
        <v>4</v>
      </c>
      <c r="K36" s="13" t="s">
        <v>71</v>
      </c>
      <c r="L36" s="21">
        <v>0</v>
      </c>
      <c r="M36" s="21">
        <f>J36*L36</f>
        <v>0</v>
      </c>
      <c r="N36" s="13" t="s">
        <v>7</v>
      </c>
      <c r="O36" s="13" t="s">
        <v>84</v>
      </c>
      <c r="P36" s="22" t="s">
        <v>140</v>
      </c>
    </row>
    <row r="37" spans="1:16" ht="115.5" customHeight="1" x14ac:dyDescent="0.3">
      <c r="A37" s="75"/>
      <c r="B37" s="13">
        <v>30</v>
      </c>
      <c r="C37" s="78"/>
      <c r="D37" s="78"/>
      <c r="E37" s="45" t="s">
        <v>220</v>
      </c>
      <c r="F37" s="45" t="s">
        <v>221</v>
      </c>
      <c r="G37" s="13" t="s">
        <v>32</v>
      </c>
      <c r="H37" s="14">
        <f t="shared" si="1"/>
        <v>46113</v>
      </c>
      <c r="I37" s="14">
        <v>46387</v>
      </c>
      <c r="J37" s="13">
        <v>1</v>
      </c>
      <c r="K37" s="13" t="s">
        <v>199</v>
      </c>
      <c r="L37" s="21">
        <v>55000</v>
      </c>
      <c r="M37" s="21">
        <f>J37*L37</f>
        <v>55000</v>
      </c>
      <c r="N37" s="13" t="s">
        <v>7</v>
      </c>
      <c r="O37" s="13" t="s">
        <v>67</v>
      </c>
      <c r="P37" s="22" t="s">
        <v>67</v>
      </c>
    </row>
    <row r="38" spans="1:16" ht="115.5" customHeight="1" x14ac:dyDescent="0.3">
      <c r="A38" s="90" t="s">
        <v>177</v>
      </c>
      <c r="B38" s="13">
        <v>31</v>
      </c>
      <c r="C38" s="72" t="s">
        <v>178</v>
      </c>
      <c r="D38" s="72" t="s">
        <v>179</v>
      </c>
      <c r="E38" s="45" t="s">
        <v>180</v>
      </c>
      <c r="F38" s="45" t="s">
        <v>184</v>
      </c>
      <c r="G38" s="13" t="s">
        <v>6</v>
      </c>
      <c r="H38" s="14">
        <f t="shared" si="1"/>
        <v>46113</v>
      </c>
      <c r="I38" s="14">
        <v>46996</v>
      </c>
      <c r="J38" s="13">
        <v>20</v>
      </c>
      <c r="K38" s="13" t="s">
        <v>57</v>
      </c>
      <c r="L38" s="21">
        <v>250</v>
      </c>
      <c r="M38" s="21">
        <v>4500</v>
      </c>
      <c r="N38" s="13" t="s">
        <v>7</v>
      </c>
      <c r="O38" s="13" t="s">
        <v>73</v>
      </c>
      <c r="P38" s="22" t="s">
        <v>83</v>
      </c>
    </row>
    <row r="39" spans="1:16" ht="115.5" customHeight="1" x14ac:dyDescent="0.3">
      <c r="A39" s="90"/>
      <c r="B39" s="13">
        <v>32</v>
      </c>
      <c r="C39" s="72"/>
      <c r="D39" s="72"/>
      <c r="E39" s="45" t="s">
        <v>181</v>
      </c>
      <c r="F39" s="45" t="s">
        <v>185</v>
      </c>
      <c r="G39" s="13" t="s">
        <v>8</v>
      </c>
      <c r="H39" s="14">
        <v>46478</v>
      </c>
      <c r="I39" s="14">
        <v>46692</v>
      </c>
      <c r="J39" s="13">
        <v>1</v>
      </c>
      <c r="K39" s="13" t="s">
        <v>193</v>
      </c>
      <c r="L39" s="21">
        <v>1</v>
      </c>
      <c r="M39" s="21"/>
      <c r="N39" s="13" t="s">
        <v>7</v>
      </c>
      <c r="O39" s="13" t="s">
        <v>195</v>
      </c>
      <c r="P39" s="22" t="s">
        <v>194</v>
      </c>
    </row>
    <row r="40" spans="1:16" ht="115.5" customHeight="1" x14ac:dyDescent="0.3">
      <c r="A40" s="90"/>
      <c r="B40" s="13">
        <v>33</v>
      </c>
      <c r="C40" s="72"/>
      <c r="D40" s="72"/>
      <c r="E40" s="45" t="s">
        <v>182</v>
      </c>
      <c r="F40" s="45" t="s">
        <v>186</v>
      </c>
      <c r="G40" s="13" t="s">
        <v>6</v>
      </c>
      <c r="H40" s="14">
        <f>H38</f>
        <v>46113</v>
      </c>
      <c r="I40" s="14">
        <v>46996</v>
      </c>
      <c r="J40" s="13">
        <v>1000</v>
      </c>
      <c r="K40" s="13" t="s">
        <v>63</v>
      </c>
      <c r="L40" s="21">
        <v>0</v>
      </c>
      <c r="M40" s="21">
        <f>J40*L40</f>
        <v>0</v>
      </c>
      <c r="N40" s="13" t="s">
        <v>7</v>
      </c>
      <c r="O40" s="13" t="s">
        <v>211</v>
      </c>
      <c r="P40" s="22" t="s">
        <v>85</v>
      </c>
    </row>
    <row r="41" spans="1:16" ht="115.5" customHeight="1" x14ac:dyDescent="0.3">
      <c r="A41" s="90"/>
      <c r="B41" s="13">
        <v>34</v>
      </c>
      <c r="C41" s="72"/>
      <c r="D41" s="72"/>
      <c r="E41" s="45" t="s">
        <v>187</v>
      </c>
      <c r="F41" s="45" t="s">
        <v>116</v>
      </c>
      <c r="G41" s="13" t="s">
        <v>6</v>
      </c>
      <c r="H41" s="14">
        <f>H26</f>
        <v>46113</v>
      </c>
      <c r="I41" s="14">
        <v>46996</v>
      </c>
      <c r="J41" s="13">
        <v>1</v>
      </c>
      <c r="K41" s="13" t="s">
        <v>55</v>
      </c>
      <c r="L41" s="21">
        <v>0</v>
      </c>
      <c r="M41" s="21"/>
      <c r="N41" s="13" t="s">
        <v>7</v>
      </c>
      <c r="O41" s="13" t="s">
        <v>196</v>
      </c>
      <c r="P41" s="22" t="s">
        <v>197</v>
      </c>
    </row>
    <row r="42" spans="1:16" ht="115.5" customHeight="1" thickBot="1" x14ac:dyDescent="0.35">
      <c r="A42" s="91"/>
      <c r="B42" s="15">
        <v>35</v>
      </c>
      <c r="C42" s="92"/>
      <c r="D42" s="92"/>
      <c r="E42" s="47" t="s">
        <v>183</v>
      </c>
      <c r="F42" s="47" t="s">
        <v>188</v>
      </c>
      <c r="G42" s="15" t="s">
        <v>6</v>
      </c>
      <c r="H42" s="16">
        <f t="shared" si="1"/>
        <v>46113</v>
      </c>
      <c r="I42" s="16">
        <v>46996</v>
      </c>
      <c r="J42" s="15">
        <v>1</v>
      </c>
      <c r="K42" s="15" t="s">
        <v>62</v>
      </c>
      <c r="L42" s="25">
        <v>0</v>
      </c>
      <c r="M42" s="25"/>
      <c r="N42" s="15" t="s">
        <v>7</v>
      </c>
      <c r="O42" s="15" t="s">
        <v>211</v>
      </c>
      <c r="P42" s="26" t="s">
        <v>219</v>
      </c>
    </row>
    <row r="43" spans="1:16" ht="19.5" customHeight="1" x14ac:dyDescent="0.3">
      <c r="A43" s="86" t="s">
        <v>38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50">
        <f>SUM(M4:M36)</f>
        <v>173000</v>
      </c>
      <c r="N43" s="51" t="s">
        <v>37</v>
      </c>
      <c r="O43" s="31"/>
      <c r="P43" s="36"/>
    </row>
    <row r="44" spans="1:16" ht="17.25" thickBot="1" x14ac:dyDescent="0.35">
      <c r="A44" s="84" t="s">
        <v>39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37"/>
      <c r="P44" s="38"/>
    </row>
    <row r="45" spans="1:16" s="28" customFormat="1" x14ac:dyDescent="0.3">
      <c r="I45" s="29"/>
      <c r="J45" s="30"/>
      <c r="K45" s="30"/>
      <c r="O45" s="31"/>
    </row>
    <row r="46" spans="1:16" s="28" customFormat="1" x14ac:dyDescent="0.3">
      <c r="I46" s="29"/>
      <c r="J46" s="30"/>
      <c r="K46" s="30"/>
      <c r="O46" s="31"/>
    </row>
    <row r="47" spans="1:16" s="28" customFormat="1" x14ac:dyDescent="0.3">
      <c r="I47" s="29"/>
      <c r="J47" s="30"/>
      <c r="K47" s="30"/>
      <c r="O47" s="31"/>
    </row>
    <row r="48" spans="1:16" s="28" customFormat="1" x14ac:dyDescent="0.3">
      <c r="I48" s="29"/>
      <c r="J48" s="30"/>
      <c r="K48" s="30"/>
      <c r="O48" s="31"/>
    </row>
    <row r="49" spans="9:15" s="28" customFormat="1" x14ac:dyDescent="0.3">
      <c r="I49" s="29"/>
      <c r="J49" s="30"/>
      <c r="K49" s="30"/>
      <c r="O49" s="31"/>
    </row>
    <row r="50" spans="9:15" s="28" customFormat="1" x14ac:dyDescent="0.3">
      <c r="I50" s="29"/>
      <c r="J50" s="30"/>
      <c r="K50" s="30"/>
      <c r="O50" s="31"/>
    </row>
    <row r="51" spans="9:15" s="28" customFormat="1" x14ac:dyDescent="0.3">
      <c r="I51" s="29"/>
      <c r="J51" s="30"/>
      <c r="K51" s="30"/>
      <c r="O51" s="31"/>
    </row>
    <row r="52" spans="9:15" s="28" customFormat="1" x14ac:dyDescent="0.3">
      <c r="I52" s="29"/>
      <c r="J52" s="30"/>
      <c r="K52" s="30"/>
      <c r="O52" s="31"/>
    </row>
    <row r="53" spans="9:15" s="28" customFormat="1" x14ac:dyDescent="0.3">
      <c r="I53" s="29"/>
      <c r="J53" s="30"/>
      <c r="K53" s="30"/>
      <c r="O53" s="31"/>
    </row>
    <row r="54" spans="9:15" s="28" customFormat="1" x14ac:dyDescent="0.3">
      <c r="I54" s="29"/>
      <c r="J54" s="30"/>
      <c r="K54" s="30"/>
      <c r="O54" s="31"/>
    </row>
    <row r="55" spans="9:15" s="28" customFormat="1" x14ac:dyDescent="0.3">
      <c r="I55" s="29"/>
      <c r="J55" s="30"/>
      <c r="K55" s="30"/>
      <c r="O55" s="31"/>
    </row>
    <row r="56" spans="9:15" s="28" customFormat="1" x14ac:dyDescent="0.3">
      <c r="I56" s="29"/>
      <c r="J56" s="30"/>
      <c r="K56" s="30"/>
      <c r="O56" s="31"/>
    </row>
    <row r="57" spans="9:15" s="28" customFormat="1" x14ac:dyDescent="0.3">
      <c r="I57" s="29"/>
      <c r="J57" s="30"/>
      <c r="K57" s="30"/>
      <c r="O57" s="31"/>
    </row>
    <row r="58" spans="9:15" s="28" customFormat="1" x14ac:dyDescent="0.3">
      <c r="I58" s="29"/>
      <c r="J58" s="30"/>
      <c r="K58" s="30"/>
      <c r="O58" s="31"/>
    </row>
    <row r="59" spans="9:15" s="28" customFormat="1" x14ac:dyDescent="0.3">
      <c r="I59" s="29"/>
      <c r="J59" s="30"/>
      <c r="K59" s="30"/>
      <c r="O59" s="31"/>
    </row>
    <row r="60" spans="9:15" s="28" customFormat="1" x14ac:dyDescent="0.3">
      <c r="I60" s="29"/>
      <c r="J60" s="30"/>
      <c r="K60" s="30"/>
      <c r="O60" s="31"/>
    </row>
    <row r="61" spans="9:15" s="28" customFormat="1" x14ac:dyDescent="0.3">
      <c r="I61" s="29"/>
      <c r="J61" s="30"/>
      <c r="K61" s="30"/>
      <c r="O61" s="31"/>
    </row>
    <row r="62" spans="9:15" s="28" customFormat="1" x14ac:dyDescent="0.3">
      <c r="I62" s="29"/>
      <c r="J62" s="30"/>
      <c r="K62" s="30"/>
      <c r="O62" s="31"/>
    </row>
    <row r="63" spans="9:15" s="28" customFormat="1" x14ac:dyDescent="0.3">
      <c r="I63" s="29"/>
      <c r="J63" s="30"/>
      <c r="K63" s="30"/>
      <c r="O63" s="31"/>
    </row>
    <row r="64" spans="9:15" s="28" customFormat="1" x14ac:dyDescent="0.3">
      <c r="I64" s="29"/>
      <c r="J64" s="30"/>
      <c r="K64" s="30"/>
      <c r="O64" s="31"/>
    </row>
    <row r="65" spans="9:15" s="28" customFormat="1" x14ac:dyDescent="0.3">
      <c r="I65" s="29"/>
      <c r="J65" s="30"/>
      <c r="K65" s="30"/>
      <c r="O65" s="31"/>
    </row>
    <row r="66" spans="9:15" s="28" customFormat="1" x14ac:dyDescent="0.3">
      <c r="I66" s="29"/>
      <c r="J66" s="30"/>
      <c r="K66" s="30"/>
      <c r="O66" s="31"/>
    </row>
    <row r="67" spans="9:15" s="28" customFormat="1" x14ac:dyDescent="0.3">
      <c r="I67" s="29"/>
      <c r="J67" s="30"/>
      <c r="K67" s="30"/>
      <c r="O67" s="31"/>
    </row>
    <row r="68" spans="9:15" s="28" customFormat="1" x14ac:dyDescent="0.3">
      <c r="I68" s="29"/>
      <c r="J68" s="30"/>
      <c r="K68" s="30"/>
      <c r="O68" s="31"/>
    </row>
    <row r="69" spans="9:15" s="28" customFormat="1" x14ac:dyDescent="0.3">
      <c r="I69" s="29"/>
      <c r="J69" s="30"/>
      <c r="K69" s="30"/>
      <c r="O69" s="31"/>
    </row>
    <row r="70" spans="9:15" s="28" customFormat="1" x14ac:dyDescent="0.3">
      <c r="I70" s="29"/>
      <c r="J70" s="30"/>
      <c r="K70" s="30"/>
      <c r="O70" s="31"/>
    </row>
    <row r="71" spans="9:15" s="28" customFormat="1" x14ac:dyDescent="0.3">
      <c r="I71" s="29"/>
      <c r="J71" s="30"/>
      <c r="K71" s="30"/>
      <c r="O71" s="31"/>
    </row>
    <row r="72" spans="9:15" s="28" customFormat="1" x14ac:dyDescent="0.3">
      <c r="I72" s="29"/>
      <c r="J72" s="30"/>
      <c r="K72" s="30"/>
      <c r="O72" s="31"/>
    </row>
    <row r="73" spans="9:15" s="28" customFormat="1" x14ac:dyDescent="0.3">
      <c r="I73" s="29"/>
      <c r="J73" s="30"/>
      <c r="K73" s="30"/>
      <c r="O73" s="31"/>
    </row>
    <row r="74" spans="9:15" s="28" customFormat="1" x14ac:dyDescent="0.3">
      <c r="I74" s="29"/>
      <c r="J74" s="30"/>
      <c r="K74" s="30"/>
      <c r="O74" s="31"/>
    </row>
    <row r="75" spans="9:15" s="28" customFormat="1" x14ac:dyDescent="0.3">
      <c r="I75" s="29"/>
      <c r="J75" s="30"/>
      <c r="K75" s="30"/>
      <c r="O75" s="31"/>
    </row>
    <row r="76" spans="9:15" s="28" customFormat="1" x14ac:dyDescent="0.3">
      <c r="I76" s="29"/>
      <c r="J76" s="30"/>
      <c r="K76" s="30"/>
      <c r="O76" s="31"/>
    </row>
    <row r="77" spans="9:15" s="28" customFormat="1" x14ac:dyDescent="0.3">
      <c r="I77" s="29"/>
      <c r="J77" s="30"/>
      <c r="K77" s="30"/>
      <c r="O77" s="31"/>
    </row>
    <row r="78" spans="9:15" s="28" customFormat="1" x14ac:dyDescent="0.3">
      <c r="I78" s="29"/>
      <c r="J78" s="30"/>
      <c r="K78" s="30"/>
      <c r="O78" s="31"/>
    </row>
    <row r="79" spans="9:15" s="28" customFormat="1" x14ac:dyDescent="0.3">
      <c r="I79" s="29"/>
      <c r="J79" s="30"/>
      <c r="K79" s="30"/>
      <c r="O79" s="31"/>
    </row>
    <row r="80" spans="9:15" s="28" customFormat="1" x14ac:dyDescent="0.3">
      <c r="I80" s="29"/>
      <c r="J80" s="30"/>
      <c r="K80" s="30"/>
      <c r="O80" s="31"/>
    </row>
    <row r="81" spans="9:15" s="28" customFormat="1" x14ac:dyDescent="0.3">
      <c r="I81" s="29"/>
      <c r="J81" s="30"/>
      <c r="K81" s="30"/>
      <c r="O81" s="31"/>
    </row>
    <row r="82" spans="9:15" s="28" customFormat="1" x14ac:dyDescent="0.3">
      <c r="I82" s="29"/>
      <c r="J82" s="30"/>
      <c r="K82" s="30"/>
      <c r="O82" s="31"/>
    </row>
    <row r="83" spans="9:15" s="28" customFormat="1" x14ac:dyDescent="0.3">
      <c r="I83" s="29"/>
      <c r="J83" s="30"/>
      <c r="K83" s="30"/>
      <c r="O83" s="31"/>
    </row>
    <row r="84" spans="9:15" s="28" customFormat="1" x14ac:dyDescent="0.3">
      <c r="I84" s="29"/>
      <c r="J84" s="30"/>
      <c r="K84" s="30"/>
      <c r="O84" s="31"/>
    </row>
    <row r="85" spans="9:15" s="28" customFormat="1" x14ac:dyDescent="0.3">
      <c r="I85" s="29"/>
      <c r="J85" s="30"/>
      <c r="K85" s="30"/>
      <c r="O85" s="31"/>
    </row>
    <row r="86" spans="9:15" s="28" customFormat="1" x14ac:dyDescent="0.3">
      <c r="I86" s="29"/>
      <c r="J86" s="30"/>
      <c r="K86" s="30"/>
      <c r="O86" s="31"/>
    </row>
    <row r="87" spans="9:15" s="28" customFormat="1" x14ac:dyDescent="0.3">
      <c r="I87" s="29"/>
      <c r="J87" s="30"/>
      <c r="K87" s="30"/>
      <c r="O87" s="31"/>
    </row>
    <row r="88" spans="9:15" s="28" customFormat="1" x14ac:dyDescent="0.3">
      <c r="I88" s="29"/>
      <c r="J88" s="30"/>
      <c r="K88" s="30"/>
      <c r="O88" s="31"/>
    </row>
    <row r="89" spans="9:15" s="28" customFormat="1" x14ac:dyDescent="0.3">
      <c r="I89" s="29"/>
      <c r="J89" s="30"/>
      <c r="K89" s="30"/>
      <c r="O89" s="31"/>
    </row>
    <row r="90" spans="9:15" s="28" customFormat="1" x14ac:dyDescent="0.3">
      <c r="I90" s="29"/>
      <c r="J90" s="30"/>
      <c r="K90" s="30"/>
      <c r="O90" s="31"/>
    </row>
    <row r="91" spans="9:15" s="28" customFormat="1" x14ac:dyDescent="0.3">
      <c r="I91" s="29"/>
      <c r="J91" s="30"/>
      <c r="K91" s="30"/>
      <c r="O91" s="31"/>
    </row>
    <row r="92" spans="9:15" s="28" customFormat="1" x14ac:dyDescent="0.3">
      <c r="I92" s="29"/>
      <c r="J92" s="30"/>
      <c r="K92" s="30"/>
      <c r="O92" s="31"/>
    </row>
    <row r="93" spans="9:15" s="28" customFormat="1" x14ac:dyDescent="0.3">
      <c r="I93" s="29"/>
      <c r="J93" s="30"/>
      <c r="K93" s="30"/>
      <c r="O93" s="31"/>
    </row>
    <row r="94" spans="9:15" s="28" customFormat="1" x14ac:dyDescent="0.3">
      <c r="I94" s="29"/>
      <c r="J94" s="30"/>
      <c r="K94" s="30"/>
      <c r="O94" s="31"/>
    </row>
    <row r="95" spans="9:15" s="28" customFormat="1" x14ac:dyDescent="0.3">
      <c r="I95" s="29"/>
      <c r="J95" s="30"/>
      <c r="K95" s="30"/>
      <c r="O95" s="31"/>
    </row>
  </sheetData>
  <mergeCells count="35">
    <mergeCell ref="A2:A3"/>
    <mergeCell ref="E2:E3"/>
    <mergeCell ref="B27:B31"/>
    <mergeCell ref="E27:E31"/>
    <mergeCell ref="C5:C7"/>
    <mergeCell ref="C8:C9"/>
    <mergeCell ref="D38:D42"/>
    <mergeCell ref="O2:O3"/>
    <mergeCell ref="F2:F3"/>
    <mergeCell ref="D2:D3"/>
    <mergeCell ref="C2:C3"/>
    <mergeCell ref="G2:G3"/>
    <mergeCell ref="N2:N3"/>
    <mergeCell ref="P2:P3"/>
    <mergeCell ref="A1:P1"/>
    <mergeCell ref="A44:N44"/>
    <mergeCell ref="A43:L43"/>
    <mergeCell ref="J2:J3"/>
    <mergeCell ref="A25:A26"/>
    <mergeCell ref="A10:A12"/>
    <mergeCell ref="A13:A24"/>
    <mergeCell ref="A5:A7"/>
    <mergeCell ref="A8:A9"/>
    <mergeCell ref="B2:B3"/>
    <mergeCell ref="C13:C24"/>
    <mergeCell ref="D33:D35"/>
    <mergeCell ref="C25:C26"/>
    <mergeCell ref="A38:A42"/>
    <mergeCell ref="C38:C42"/>
    <mergeCell ref="D27:D31"/>
    <mergeCell ref="A27:A37"/>
    <mergeCell ref="C27:C37"/>
    <mergeCell ref="D36:D37"/>
    <mergeCell ref="C10:C12"/>
    <mergeCell ref="D10:D12"/>
  </mergeCells>
  <pageMargins left="0.70866141732283472" right="0.70866141732283472" top="0.74803149606299213" bottom="0.74803149606299213" header="0.31496062992125984" footer="0.31496062992125984"/>
  <pageSetup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view="pageBreakPreview" zoomScale="80" zoomScaleNormal="10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5" sqref="G5"/>
    </sheetView>
  </sheetViews>
  <sheetFormatPr baseColWidth="10" defaultRowHeight="13.5" x14ac:dyDescent="0.25"/>
  <cols>
    <col min="1" max="1" width="15.75" style="57" customWidth="1"/>
    <col min="2" max="2" width="21.25" style="66" customWidth="1"/>
    <col min="3" max="3" width="22.125" style="67" customWidth="1"/>
    <col min="4" max="4" width="10.875" style="61" customWidth="1"/>
    <col min="5" max="6" width="24.25" style="61" customWidth="1"/>
    <col min="7" max="7" width="15.625" style="61" customWidth="1"/>
    <col min="8" max="9" width="15.625" style="62" customWidth="1"/>
    <col min="10" max="10" width="12" style="63" customWidth="1"/>
    <col min="11" max="11" width="13.375" style="61" customWidth="1"/>
    <col min="12" max="14" width="13" style="61" customWidth="1"/>
    <col min="15" max="16" width="13.5" style="61" customWidth="1"/>
    <col min="17" max="16384" width="11" style="61"/>
  </cols>
  <sheetData>
    <row r="1" spans="1:16" ht="14.25" x14ac:dyDescent="0.25">
      <c r="A1" s="103" t="s">
        <v>41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68"/>
    </row>
    <row r="2" spans="1:16" ht="33" customHeight="1" x14ac:dyDescent="0.25">
      <c r="A2" s="98" t="s">
        <v>0</v>
      </c>
      <c r="B2" s="104" t="s">
        <v>79</v>
      </c>
      <c r="C2" s="104" t="s">
        <v>80</v>
      </c>
      <c r="D2" s="98" t="s">
        <v>51</v>
      </c>
      <c r="E2" s="98" t="s">
        <v>1</v>
      </c>
      <c r="F2" s="104" t="s">
        <v>81</v>
      </c>
      <c r="G2" s="98" t="s">
        <v>2</v>
      </c>
      <c r="H2" s="58" t="s">
        <v>222</v>
      </c>
      <c r="I2" s="58" t="s">
        <v>224</v>
      </c>
      <c r="J2" s="98" t="s">
        <v>35</v>
      </c>
      <c r="K2" s="59" t="s">
        <v>36</v>
      </c>
      <c r="L2" s="59" t="s">
        <v>38</v>
      </c>
      <c r="M2" s="98" t="s">
        <v>3</v>
      </c>
      <c r="N2" s="98" t="s">
        <v>72</v>
      </c>
      <c r="O2" s="98" t="s">
        <v>82</v>
      </c>
      <c r="P2" s="69"/>
    </row>
    <row r="3" spans="1:16" ht="38.25" customHeight="1" x14ac:dyDescent="0.25">
      <c r="A3" s="98"/>
      <c r="B3" s="105"/>
      <c r="C3" s="105"/>
      <c r="D3" s="98"/>
      <c r="E3" s="98"/>
      <c r="F3" s="105"/>
      <c r="G3" s="98"/>
      <c r="H3" s="58" t="s">
        <v>223</v>
      </c>
      <c r="I3" s="58" t="s">
        <v>223</v>
      </c>
      <c r="J3" s="98"/>
      <c r="K3" s="59" t="s">
        <v>37</v>
      </c>
      <c r="L3" s="59" t="s">
        <v>37</v>
      </c>
      <c r="M3" s="98"/>
      <c r="N3" s="98"/>
      <c r="O3" s="98"/>
      <c r="P3" s="69"/>
    </row>
    <row r="4" spans="1:16" ht="111" customHeight="1" x14ac:dyDescent="0.25">
      <c r="A4" s="60" t="s">
        <v>50</v>
      </c>
      <c r="B4" s="64" t="s">
        <v>244</v>
      </c>
      <c r="C4" s="65" t="s">
        <v>144</v>
      </c>
      <c r="D4" s="53" t="s">
        <v>234</v>
      </c>
      <c r="E4" s="54" t="s">
        <v>233</v>
      </c>
      <c r="F4" s="54" t="s">
        <v>146</v>
      </c>
      <c r="G4" s="53" t="s">
        <v>6</v>
      </c>
      <c r="H4" s="55">
        <v>46113</v>
      </c>
      <c r="I4" s="55">
        <v>46843</v>
      </c>
      <c r="J4" s="53">
        <v>2</v>
      </c>
      <c r="K4" s="56">
        <v>150</v>
      </c>
      <c r="L4" s="56">
        <f>J4*K4</f>
        <v>300</v>
      </c>
      <c r="M4" s="53" t="s">
        <v>42</v>
      </c>
      <c r="N4" s="53" t="s">
        <v>73</v>
      </c>
      <c r="O4" s="53" t="s">
        <v>73</v>
      </c>
      <c r="P4" s="52"/>
    </row>
    <row r="5" spans="1:16" ht="106.5" customHeight="1" x14ac:dyDescent="0.25">
      <c r="A5" s="60" t="s">
        <v>9</v>
      </c>
      <c r="B5" s="64" t="s">
        <v>246</v>
      </c>
      <c r="C5" s="65" t="s">
        <v>148</v>
      </c>
      <c r="D5" s="53" t="s">
        <v>235</v>
      </c>
      <c r="E5" s="54" t="s">
        <v>43</v>
      </c>
      <c r="F5" s="54" t="s">
        <v>149</v>
      </c>
      <c r="G5" s="53" t="s">
        <v>6</v>
      </c>
      <c r="H5" s="55">
        <v>46113</v>
      </c>
      <c r="I5" s="55">
        <v>46843</v>
      </c>
      <c r="J5" s="53">
        <v>1</v>
      </c>
      <c r="K5" s="56">
        <v>0</v>
      </c>
      <c r="L5" s="56">
        <f t="shared" ref="L5:L11" si="0">J5*K5</f>
        <v>0</v>
      </c>
      <c r="M5" s="53" t="s">
        <v>7</v>
      </c>
      <c r="N5" s="53" t="s">
        <v>248</v>
      </c>
      <c r="O5" s="53" t="s">
        <v>248</v>
      </c>
      <c r="P5" s="52"/>
    </row>
    <row r="6" spans="1:16" ht="106.5" customHeight="1" x14ac:dyDescent="0.25">
      <c r="A6" s="98" t="s">
        <v>18</v>
      </c>
      <c r="B6" s="100" t="s">
        <v>247</v>
      </c>
      <c r="C6" s="65" t="s">
        <v>151</v>
      </c>
      <c r="D6" s="53" t="s">
        <v>236</v>
      </c>
      <c r="E6" s="54" t="s">
        <v>44</v>
      </c>
      <c r="F6" s="54" t="s">
        <v>152</v>
      </c>
      <c r="G6" s="53" t="s">
        <v>6</v>
      </c>
      <c r="H6" s="55">
        <v>46113</v>
      </c>
      <c r="I6" s="55">
        <v>46843</v>
      </c>
      <c r="J6" s="53">
        <v>24</v>
      </c>
      <c r="K6" s="56">
        <v>0</v>
      </c>
      <c r="L6" s="56">
        <f t="shared" si="0"/>
        <v>0</v>
      </c>
      <c r="M6" s="53" t="s">
        <v>7</v>
      </c>
      <c r="N6" s="53" t="s">
        <v>248</v>
      </c>
      <c r="O6" s="53" t="s">
        <v>248</v>
      </c>
      <c r="P6" s="52"/>
    </row>
    <row r="7" spans="1:16" ht="122.25" customHeight="1" x14ac:dyDescent="0.25">
      <c r="A7" s="98"/>
      <c r="B7" s="101"/>
      <c r="C7" s="65" t="s">
        <v>153</v>
      </c>
      <c r="D7" s="53" t="s">
        <v>237</v>
      </c>
      <c r="E7" s="54" t="s">
        <v>45</v>
      </c>
      <c r="F7" s="54" t="s">
        <v>154</v>
      </c>
      <c r="G7" s="53" t="s">
        <v>8</v>
      </c>
      <c r="H7" s="55">
        <v>46113</v>
      </c>
      <c r="I7" s="55">
        <v>46295</v>
      </c>
      <c r="J7" s="53">
        <v>24</v>
      </c>
      <c r="K7" s="56">
        <v>0</v>
      </c>
      <c r="L7" s="56">
        <f t="shared" si="0"/>
        <v>0</v>
      </c>
      <c r="M7" s="53" t="s">
        <v>7</v>
      </c>
      <c r="N7" s="53" t="s">
        <v>249</v>
      </c>
      <c r="O7" s="53" t="s">
        <v>249</v>
      </c>
      <c r="P7" s="52"/>
    </row>
    <row r="8" spans="1:16" ht="64.5" customHeight="1" x14ac:dyDescent="0.25">
      <c r="A8" s="98"/>
      <c r="B8" s="101"/>
      <c r="C8" s="65" t="s">
        <v>245</v>
      </c>
      <c r="D8" s="53" t="s">
        <v>238</v>
      </c>
      <c r="E8" s="54" t="s">
        <v>242</v>
      </c>
      <c r="F8" s="54" t="s">
        <v>156</v>
      </c>
      <c r="G8" s="53" t="s">
        <v>8</v>
      </c>
      <c r="H8" s="55">
        <v>46204</v>
      </c>
      <c r="I8" s="55">
        <v>46387</v>
      </c>
      <c r="J8" s="53">
        <v>1</v>
      </c>
      <c r="K8" s="56">
        <v>100</v>
      </c>
      <c r="L8" s="56">
        <f t="shared" si="0"/>
        <v>100</v>
      </c>
      <c r="M8" s="53" t="s">
        <v>7</v>
      </c>
      <c r="N8" s="53" t="s">
        <v>250</v>
      </c>
      <c r="O8" s="53" t="s">
        <v>250</v>
      </c>
      <c r="P8" s="52"/>
    </row>
    <row r="9" spans="1:16" ht="84" customHeight="1" x14ac:dyDescent="0.25">
      <c r="A9" s="98"/>
      <c r="B9" s="102"/>
      <c r="C9" s="65" t="s">
        <v>157</v>
      </c>
      <c r="D9" s="53" t="s">
        <v>239</v>
      </c>
      <c r="E9" s="54" t="s">
        <v>158</v>
      </c>
      <c r="F9" s="54" t="s">
        <v>159</v>
      </c>
      <c r="G9" s="53" t="s">
        <v>10</v>
      </c>
      <c r="H9" s="55">
        <v>46113</v>
      </c>
      <c r="I9" s="55">
        <v>46478</v>
      </c>
      <c r="J9" s="53">
        <v>1</v>
      </c>
      <c r="K9" s="56">
        <v>200</v>
      </c>
      <c r="L9" s="56">
        <f t="shared" si="0"/>
        <v>200</v>
      </c>
      <c r="M9" s="53" t="s">
        <v>7</v>
      </c>
      <c r="N9" s="53" t="s">
        <v>160</v>
      </c>
      <c r="O9" s="53" t="s">
        <v>160</v>
      </c>
      <c r="P9" s="52"/>
    </row>
    <row r="10" spans="1:16" ht="117.75" customHeight="1" x14ac:dyDescent="0.25">
      <c r="A10" s="98" t="s">
        <v>30</v>
      </c>
      <c r="B10" s="97" t="s">
        <v>161</v>
      </c>
      <c r="C10" s="99" t="s">
        <v>162</v>
      </c>
      <c r="D10" s="53" t="s">
        <v>240</v>
      </c>
      <c r="E10" s="54" t="s">
        <v>48</v>
      </c>
      <c r="F10" s="54" t="s">
        <v>163</v>
      </c>
      <c r="G10" s="53" t="s">
        <v>6</v>
      </c>
      <c r="H10" s="55">
        <v>46113</v>
      </c>
      <c r="I10" s="55">
        <v>46843</v>
      </c>
      <c r="J10" s="53">
        <v>1</v>
      </c>
      <c r="K10" s="56">
        <v>300</v>
      </c>
      <c r="L10" s="56">
        <f t="shared" si="0"/>
        <v>300</v>
      </c>
      <c r="M10" s="53" t="s">
        <v>7</v>
      </c>
      <c r="N10" s="53" t="s">
        <v>251</v>
      </c>
      <c r="O10" s="53" t="s">
        <v>251</v>
      </c>
      <c r="P10" s="52"/>
    </row>
    <row r="11" spans="1:16" ht="155.25" customHeight="1" x14ac:dyDescent="0.25">
      <c r="A11" s="98"/>
      <c r="B11" s="97"/>
      <c r="C11" s="99"/>
      <c r="D11" s="53" t="s">
        <v>241</v>
      </c>
      <c r="E11" s="54" t="s">
        <v>49</v>
      </c>
      <c r="F11" s="54" t="s">
        <v>164</v>
      </c>
      <c r="G11" s="53" t="s">
        <v>6</v>
      </c>
      <c r="H11" s="55">
        <v>46113</v>
      </c>
      <c r="I11" s="55">
        <v>46843</v>
      </c>
      <c r="J11" s="53">
        <v>2</v>
      </c>
      <c r="K11" s="56">
        <v>1000</v>
      </c>
      <c r="L11" s="56">
        <f t="shared" si="0"/>
        <v>2000</v>
      </c>
      <c r="M11" s="53" t="s">
        <v>7</v>
      </c>
      <c r="N11" s="53" t="s">
        <v>165</v>
      </c>
      <c r="O11" s="53" t="s">
        <v>165</v>
      </c>
      <c r="P11" s="52"/>
    </row>
    <row r="12" spans="1:16" ht="19.5" customHeight="1" x14ac:dyDescent="0.25">
      <c r="A12" s="95" t="s">
        <v>38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56">
        <f>SUM(L4:L11)</f>
        <v>2900</v>
      </c>
      <c r="M12" s="71" t="s">
        <v>37</v>
      </c>
      <c r="N12" s="71"/>
      <c r="O12" s="53"/>
      <c r="P12" s="52"/>
    </row>
    <row r="13" spans="1:16" x14ac:dyDescent="0.25">
      <c r="A13" s="96" t="s">
        <v>39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70"/>
    </row>
  </sheetData>
  <mergeCells count="19">
    <mergeCell ref="A1:O1"/>
    <mergeCell ref="A2:A3"/>
    <mergeCell ref="E2:E3"/>
    <mergeCell ref="G2:G3"/>
    <mergeCell ref="J2:J3"/>
    <mergeCell ref="O2:O3"/>
    <mergeCell ref="D2:D3"/>
    <mergeCell ref="B2:B3"/>
    <mergeCell ref="C2:C3"/>
    <mergeCell ref="M2:M3"/>
    <mergeCell ref="N2:N3"/>
    <mergeCell ref="F2:F3"/>
    <mergeCell ref="A12:K12"/>
    <mergeCell ref="A13:O13"/>
    <mergeCell ref="B10:B11"/>
    <mergeCell ref="A10:A11"/>
    <mergeCell ref="A6:A9"/>
    <mergeCell ref="C10:C11"/>
    <mergeCell ref="B6:B9"/>
  </mergeCells>
  <pageMargins left="0.7" right="0.7" top="0.75" bottom="0.75" header="0.3" footer="0.3"/>
  <pageSetup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A7" workbookViewId="0">
      <selection sqref="A1:H10"/>
    </sheetView>
  </sheetViews>
  <sheetFormatPr baseColWidth="10" defaultRowHeight="16.5" x14ac:dyDescent="0.3"/>
  <sheetData>
    <row r="1" spans="1:8" ht="17.25" thickBot="1" x14ac:dyDescent="0.35">
      <c r="A1" s="106" t="s">
        <v>173</v>
      </c>
      <c r="B1" s="106"/>
      <c r="C1" s="106"/>
      <c r="D1" s="106"/>
      <c r="E1" s="106"/>
      <c r="F1" s="106"/>
      <c r="G1" s="106"/>
      <c r="H1" s="106"/>
    </row>
    <row r="2" spans="1:8" ht="27" x14ac:dyDescent="0.3">
      <c r="A2" s="3" t="s">
        <v>0</v>
      </c>
      <c r="B2" s="4" t="s">
        <v>79</v>
      </c>
      <c r="C2" s="4" t="s">
        <v>141</v>
      </c>
      <c r="D2" s="4" t="s">
        <v>1</v>
      </c>
      <c r="E2" s="4" t="s">
        <v>81</v>
      </c>
      <c r="F2" s="4" t="s">
        <v>2</v>
      </c>
      <c r="G2" s="4" t="s">
        <v>3</v>
      </c>
      <c r="H2" s="5" t="s">
        <v>82</v>
      </c>
    </row>
    <row r="3" spans="1:8" ht="174" customHeight="1" x14ac:dyDescent="0.3">
      <c r="A3" s="10" t="s">
        <v>142</v>
      </c>
      <c r="B3" s="8" t="s">
        <v>143</v>
      </c>
      <c r="C3" s="11" t="s">
        <v>144</v>
      </c>
      <c r="D3" s="1" t="s">
        <v>145</v>
      </c>
      <c r="E3" s="1" t="s">
        <v>146</v>
      </c>
      <c r="F3" s="2" t="s">
        <v>6</v>
      </c>
      <c r="G3" s="6" t="s">
        <v>166</v>
      </c>
      <c r="H3" s="2" t="s">
        <v>167</v>
      </c>
    </row>
    <row r="4" spans="1:8" ht="135" x14ac:dyDescent="0.3">
      <c r="A4" s="7" t="s">
        <v>9</v>
      </c>
      <c r="B4" s="8" t="s">
        <v>147</v>
      </c>
      <c r="C4" s="8" t="s">
        <v>148</v>
      </c>
      <c r="D4" s="1" t="s">
        <v>43</v>
      </c>
      <c r="E4" s="1" t="s">
        <v>149</v>
      </c>
      <c r="F4" s="2" t="s">
        <v>6</v>
      </c>
      <c r="G4" s="6" t="s">
        <v>7</v>
      </c>
      <c r="H4" s="2" t="s">
        <v>168</v>
      </c>
    </row>
    <row r="5" spans="1:8" ht="121.5" x14ac:dyDescent="0.3">
      <c r="A5" s="107" t="s">
        <v>18</v>
      </c>
      <c r="B5" s="108" t="s">
        <v>150</v>
      </c>
      <c r="C5" s="8" t="s">
        <v>151</v>
      </c>
      <c r="D5" s="1" t="s">
        <v>44</v>
      </c>
      <c r="E5" s="1" t="s">
        <v>152</v>
      </c>
      <c r="F5" s="2" t="s">
        <v>6</v>
      </c>
      <c r="G5" s="6" t="s">
        <v>7</v>
      </c>
      <c r="H5" s="2" t="s">
        <v>169</v>
      </c>
    </row>
    <row r="6" spans="1:8" ht="162" x14ac:dyDescent="0.3">
      <c r="A6" s="107"/>
      <c r="B6" s="108"/>
      <c r="C6" s="8" t="s">
        <v>153</v>
      </c>
      <c r="D6" s="1" t="s">
        <v>45</v>
      </c>
      <c r="E6" s="1" t="s">
        <v>154</v>
      </c>
      <c r="F6" s="2" t="s">
        <v>46</v>
      </c>
      <c r="G6" s="6" t="s">
        <v>7</v>
      </c>
      <c r="H6" s="2" t="s">
        <v>170</v>
      </c>
    </row>
    <row r="7" spans="1:8" ht="67.5" x14ac:dyDescent="0.3">
      <c r="A7" s="107"/>
      <c r="B7" s="108"/>
      <c r="C7" s="8" t="s">
        <v>155</v>
      </c>
      <c r="D7" s="1" t="s">
        <v>47</v>
      </c>
      <c r="E7" s="1" t="s">
        <v>156</v>
      </c>
      <c r="F7" s="2" t="s">
        <v>8</v>
      </c>
      <c r="G7" s="6" t="s">
        <v>7</v>
      </c>
      <c r="H7" s="2" t="s">
        <v>171</v>
      </c>
    </row>
    <row r="8" spans="1:8" ht="121.5" x14ac:dyDescent="0.3">
      <c r="A8" s="107"/>
      <c r="B8" s="108"/>
      <c r="C8" s="8" t="s">
        <v>157</v>
      </c>
      <c r="D8" s="1" t="s">
        <v>158</v>
      </c>
      <c r="E8" s="1" t="s">
        <v>159</v>
      </c>
      <c r="F8" s="2" t="s">
        <v>10</v>
      </c>
      <c r="G8" s="6" t="s">
        <v>7</v>
      </c>
      <c r="H8" s="2" t="s">
        <v>160</v>
      </c>
    </row>
    <row r="9" spans="1:8" ht="162" x14ac:dyDescent="0.3">
      <c r="A9" s="107" t="s">
        <v>30</v>
      </c>
      <c r="B9" s="108" t="s">
        <v>161</v>
      </c>
      <c r="C9" s="108" t="s">
        <v>162</v>
      </c>
      <c r="D9" s="9" t="s">
        <v>48</v>
      </c>
      <c r="E9" s="1" t="s">
        <v>163</v>
      </c>
      <c r="F9" s="2" t="s">
        <v>6</v>
      </c>
      <c r="G9" s="6" t="s">
        <v>7</v>
      </c>
      <c r="H9" s="2" t="s">
        <v>172</v>
      </c>
    </row>
    <row r="10" spans="1:8" ht="94.5" x14ac:dyDescent="0.3">
      <c r="A10" s="107"/>
      <c r="B10" s="108"/>
      <c r="C10" s="108"/>
      <c r="D10" s="9" t="s">
        <v>49</v>
      </c>
      <c r="E10" s="1" t="s">
        <v>164</v>
      </c>
      <c r="F10" s="2" t="s">
        <v>6</v>
      </c>
      <c r="G10" s="6" t="s">
        <v>7</v>
      </c>
      <c r="H10" s="2" t="s">
        <v>165</v>
      </c>
    </row>
  </sheetData>
  <mergeCells count="6">
    <mergeCell ref="A1:H1"/>
    <mergeCell ref="A5:A8"/>
    <mergeCell ref="B5:B8"/>
    <mergeCell ref="A9:A10"/>
    <mergeCell ref="B9:B10"/>
    <mergeCell ref="C9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 PELIGROSOS</vt:lpstr>
      <vt:lpstr>SANITARIOS</vt:lpstr>
      <vt:lpstr>Hoja1</vt:lpstr>
      <vt:lpstr>'NO PELIGROSOS'!Área_de_impresión</vt:lpstr>
      <vt:lpstr>SANITARIOS!Área_de_impresión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UGA2</dc:creator>
  <cp:lastModifiedBy>ANALISTA AMBIENTE</cp:lastModifiedBy>
  <cp:lastPrinted>2026-03-26T17:42:12Z</cp:lastPrinted>
  <dcterms:created xsi:type="dcterms:W3CDTF">2021-02-23T16:18:20Z</dcterms:created>
  <dcterms:modified xsi:type="dcterms:W3CDTF">2026-03-26T20:58:13Z</dcterms:modified>
</cp:coreProperties>
</file>